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uceti/Desktop/online suppl for textbook/Suppl matls/"/>
    </mc:Choice>
  </mc:AlternateContent>
  <xr:revisionPtr revIDLastSave="0" documentId="13_ncr:1_{3136044E-CE92-B446-9732-320C097133EA}" xr6:coauthVersionLast="47" xr6:coauthVersionMax="47" xr10:uidLastSave="{00000000-0000-0000-0000-000000000000}"/>
  <bookViews>
    <workbookView xWindow="32080" yWindow="500" windowWidth="18260" windowHeight="13280" xr2:uid="{4E2B8C03-4DD3-3C40-AF8B-ABC897699B34}"/>
  </bookViews>
  <sheets>
    <sheet name="README" sheetId="8" r:id="rId1"/>
    <sheet name="Prob 1" sheetId="4" r:id="rId2"/>
    <sheet name="Prob 2 warblers" sheetId="7" r:id="rId3"/>
    <sheet name="Prob 3 deer" sheetId="6" r:id="rId4"/>
    <sheet name="Prob 5 theta" sheetId="1" r:id="rId5"/>
    <sheet name="prob 6 delayed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4" l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F6" i="4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2" i="7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L8" i="1" l="1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D13" i="2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F13" i="2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E13" i="2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B13" i="2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L9" i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G9" i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</calcChain>
</file>

<file path=xl/sharedStrings.xml><?xml version="1.0" encoding="utf-8"?>
<sst xmlns="http://schemas.openxmlformats.org/spreadsheetml/2006/main" count="43" uniqueCount="24">
  <si>
    <t>time</t>
  </si>
  <si>
    <t>N</t>
  </si>
  <si>
    <t>K</t>
  </si>
  <si>
    <t>rmax</t>
  </si>
  <si>
    <t>theta</t>
  </si>
  <si>
    <t>r</t>
  </si>
  <si>
    <t>2 years</t>
  </si>
  <si>
    <t>3 years</t>
  </si>
  <si>
    <t>4 years</t>
  </si>
  <si>
    <t>no delay</t>
  </si>
  <si>
    <t>year</t>
  </si>
  <si>
    <t>reference line</t>
  </si>
  <si>
    <t>y</t>
  </si>
  <si>
    <t>n</t>
  </si>
  <si>
    <t>ref</t>
  </si>
  <si>
    <t>green kaders</t>
  </si>
  <si>
    <t>yellow baricks</t>
  </si>
  <si>
    <t>reference</t>
  </si>
  <si>
    <t>per capita growth rate</t>
  </si>
  <si>
    <t>abundance</t>
  </si>
  <si>
    <t>Kaders</t>
  </si>
  <si>
    <t>Baricks</t>
  </si>
  <si>
    <t xml:space="preserve">1 year </t>
  </si>
  <si>
    <t>Abundance for populations with different durations of delay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</si>
</sst>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 diagonalUp="1" diagonalDown="1">
      <left/>
      <right/>
      <top/>
      <bottom/>
      <diagonal style="thin">
        <color auto="1"/>
      </diagonal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 wrapText="1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'Prob 1'!$B$4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'Prob 1'!$A$5:$A$24</c:f>
              <c:numCache>
                <c:formatCode>General</c:formatCode>
                <c:ptCount val="20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0</c:v>
                </c:pt>
                <c:pt idx="19">
                  <c:v>340</c:v>
                </c:pt>
              </c:numCache>
            </c:numRef>
          </c:xVal>
          <c:yVal>
            <c:numRef>
              <c:f>'Prob 1'!$B$5:$B$24</c:f>
              <c:numCache>
                <c:formatCode>General</c:formatCode>
                <c:ptCount val="20"/>
                <c:pt idx="0">
                  <c:v>0.2</c:v>
                </c:pt>
                <c:pt idx="1">
                  <c:v>0.18400000000000002</c:v>
                </c:pt>
                <c:pt idx="2">
                  <c:v>0.16800000000000001</c:v>
                </c:pt>
                <c:pt idx="3">
                  <c:v>0.15200000000000002</c:v>
                </c:pt>
                <c:pt idx="4">
                  <c:v>0.13599999999999998</c:v>
                </c:pt>
                <c:pt idx="5">
                  <c:v>0.12</c:v>
                </c:pt>
                <c:pt idx="6">
                  <c:v>0.10400000000000001</c:v>
                </c:pt>
                <c:pt idx="7">
                  <c:v>8.7999999999999995E-2</c:v>
                </c:pt>
                <c:pt idx="8">
                  <c:v>7.1999999999999995E-2</c:v>
                </c:pt>
                <c:pt idx="9">
                  <c:v>5.6000000000000008E-2</c:v>
                </c:pt>
                <c:pt idx="10">
                  <c:v>3.9999999999999994E-2</c:v>
                </c:pt>
                <c:pt idx="11">
                  <c:v>2.4E-2</c:v>
                </c:pt>
                <c:pt idx="12">
                  <c:v>8.0000000000000071E-3</c:v>
                </c:pt>
                <c:pt idx="13">
                  <c:v>-8.0000000000000071E-3</c:v>
                </c:pt>
                <c:pt idx="14">
                  <c:v>-2.4000000000000021E-2</c:v>
                </c:pt>
                <c:pt idx="15">
                  <c:v>-3.9999999999999994E-2</c:v>
                </c:pt>
                <c:pt idx="16">
                  <c:v>-5.6000000000000008E-2</c:v>
                </c:pt>
                <c:pt idx="17">
                  <c:v>-7.2000000000000022E-2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76-504C-A693-B40281F3D4C6}"/>
            </c:ext>
          </c:extLst>
        </c:ser>
        <c:ser>
          <c:idx val="1"/>
          <c:order val="1"/>
          <c:tx>
            <c:strRef>
              <c:f>'Prob 1'!$C$4</c:f>
              <c:strCache>
                <c:ptCount val="1"/>
                <c:pt idx="0">
                  <c:v>reference line</c:v>
                </c:pt>
              </c:strCache>
            </c:strRef>
          </c:tx>
          <c:spPr>
            <a:ln w="1270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'Prob 1'!$A$5:$A$24</c:f>
              <c:numCache>
                <c:formatCode>General</c:formatCode>
                <c:ptCount val="20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0</c:v>
                </c:pt>
                <c:pt idx="19">
                  <c:v>340</c:v>
                </c:pt>
              </c:numCache>
            </c:numRef>
          </c:xVal>
          <c:yVal>
            <c:numRef>
              <c:f>'Prob 1'!$C$5:$C$24</c:f>
              <c:numCache>
                <c:formatCode>General</c:formatCode>
                <c:ptCount val="20"/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76-504C-A693-B40281F3D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151744"/>
        <c:axId val="851304704"/>
      </c:scatterChart>
      <c:valAx>
        <c:axId val="776151744"/>
        <c:scaling>
          <c:orientation val="minMax"/>
          <c:max val="35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300"/>
                  <a:t>Abundance</a:t>
                </a:r>
                <a:r>
                  <a:rPr lang="en-US" sz="1300" baseline="0"/>
                  <a:t> (</a:t>
                </a:r>
                <a:r>
                  <a:rPr lang="en-US" sz="1300" i="1" baseline="0"/>
                  <a:t>N</a:t>
                </a:r>
                <a:r>
                  <a:rPr lang="en-US" sz="1300" baseline="0"/>
                  <a:t>)</a:t>
                </a:r>
                <a:endParaRPr lang="en-US" sz="13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304704"/>
        <c:crossesAt val="-0.1"/>
        <c:crossBetween val="midCat"/>
        <c:majorUnit val="50"/>
      </c:valAx>
      <c:valAx>
        <c:axId val="8513047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300"/>
                  <a:t>Per capita growth rate (</a:t>
                </a:r>
                <a:r>
                  <a:rPr lang="en-US" sz="1300" i="1"/>
                  <a:t>r</a:t>
                </a:r>
                <a:r>
                  <a:rPr lang="en-US" sz="1300"/>
                  <a:t>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151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04884574688806"/>
          <c:y val="5.7187231487117726E-2"/>
          <c:w val="0.70187425719982066"/>
          <c:h val="0.712684717418526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'Prob 5 theta'!$K$7</c:f>
              <c:strCache>
                <c:ptCount val="1"/>
                <c:pt idx="0">
                  <c:v>Kaders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l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'Prob 5 theta'!$J$8:$J$37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'Prob 5 theta'!$K$8:$K$37</c:f>
              <c:numCache>
                <c:formatCode>General</c:formatCode>
                <c:ptCount val="30"/>
                <c:pt idx="0">
                  <c:v>250</c:v>
                </c:pt>
                <c:pt idx="1">
                  <c:v>147.412109375</c:v>
                </c:pt>
                <c:pt idx="2">
                  <c:v>170.48126926159239</c:v>
                </c:pt>
                <c:pt idx="3">
                  <c:v>189.23347194775931</c:v>
                </c:pt>
                <c:pt idx="4">
                  <c:v>198.38110033083902</c:v>
                </c:pt>
                <c:pt idx="5">
                  <c:v>199.96110917752904</c:v>
                </c:pt>
                <c:pt idx="6">
                  <c:v>199.9999773184403</c:v>
                </c:pt>
                <c:pt idx="7">
                  <c:v>199.99999999999227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  <c:pt idx="20">
                  <c:v>200</c:v>
                </c:pt>
                <c:pt idx="21">
                  <c:v>200</c:v>
                </c:pt>
                <c:pt idx="22">
                  <c:v>200</c:v>
                </c:pt>
                <c:pt idx="23">
                  <c:v>200</c:v>
                </c:pt>
                <c:pt idx="24">
                  <c:v>200</c:v>
                </c:pt>
                <c:pt idx="25">
                  <c:v>200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FE-2245-AC44-36F47EC05901}"/>
            </c:ext>
          </c:extLst>
        </c:ser>
        <c:ser>
          <c:idx val="1"/>
          <c:order val="1"/>
          <c:tx>
            <c:strRef>
              <c:f>'Prob 5 theta'!$L$7</c:f>
              <c:strCache>
                <c:ptCount val="1"/>
                <c:pt idx="0">
                  <c:v>Baricks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plus"/>
            <c:size val="4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'Prob 5 theta'!$J$8:$J$37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'Prob 5 theta'!$L$8:$L$37</c:f>
              <c:numCache>
                <c:formatCode>General</c:formatCode>
                <c:ptCount val="30"/>
                <c:pt idx="0">
                  <c:v>250</c:v>
                </c:pt>
                <c:pt idx="1">
                  <c:v>241.53805653866019</c:v>
                </c:pt>
                <c:pt idx="2">
                  <c:v>234.63605227577898</c:v>
                </c:pt>
                <c:pt idx="3">
                  <c:v>228.96957236323746</c:v>
                </c:pt>
                <c:pt idx="4">
                  <c:v>224.29203935162508</c:v>
                </c:pt>
                <c:pt idx="5">
                  <c:v>220.41320725487785</c:v>
                </c:pt>
                <c:pt idx="6">
                  <c:v>217.1843600086674</c:v>
                </c:pt>
                <c:pt idx="7">
                  <c:v>214.48791163579915</c:v>
                </c:pt>
                <c:pt idx="8">
                  <c:v>212.22996078900093</c:v>
                </c:pt>
                <c:pt idx="9">
                  <c:v>210.33486834457216</c:v>
                </c:pt>
                <c:pt idx="10">
                  <c:v>208.74124590868288</c:v>
                </c:pt>
                <c:pt idx="11">
                  <c:v>207.39894505619108</c:v>
                </c:pt>
                <c:pt idx="12">
                  <c:v>206.26676755104225</c:v>
                </c:pt>
                <c:pt idx="13">
                  <c:v>205.31070261844644</c:v>
                </c:pt>
                <c:pt idx="14">
                  <c:v>204.50255478183038</c:v>
                </c:pt>
                <c:pt idx="15">
                  <c:v>203.81886483571944</c:v>
                </c:pt>
                <c:pt idx="16">
                  <c:v>203.24005347339397</c:v>
                </c:pt>
                <c:pt idx="17">
                  <c:v>202.74973593510836</c:v>
                </c:pt>
                <c:pt idx="18">
                  <c:v>202.33416939367211</c:v>
                </c:pt>
                <c:pt idx="19">
                  <c:v>201.98180436712343</c:v>
                </c:pt>
                <c:pt idx="20">
                  <c:v>201.68291839186205</c:v>
                </c:pt>
                <c:pt idx="21">
                  <c:v>201.42931528214888</c:v>
                </c:pt>
                <c:pt idx="22">
                  <c:v>201.21407707682633</c:v>
                </c:pt>
                <c:pt idx="23">
                  <c:v>201.03135860134321</c:v>
                </c:pt>
                <c:pt idx="24">
                  <c:v>200.87621671180494</c:v>
                </c:pt>
                <c:pt idx="25">
                  <c:v>200.74446792117897</c:v>
                </c:pt>
                <c:pt idx="26">
                  <c:v>200.63256936695277</c:v>
                </c:pt>
                <c:pt idx="27">
                  <c:v>200.53751905889064</c:v>
                </c:pt>
                <c:pt idx="28">
                  <c:v>200.456772113749</c:v>
                </c:pt>
                <c:pt idx="29">
                  <c:v>200.38817029127534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FE-2245-AC44-36F47EC05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140032"/>
        <c:axId val="816085536"/>
      </c:scatterChart>
      <c:valAx>
        <c:axId val="821140032"/>
        <c:scaling>
          <c:orientation val="minMax"/>
          <c:max val="3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085536"/>
        <c:crosses val="autoZero"/>
        <c:crossBetween val="midCat"/>
        <c:majorUnit val="5"/>
      </c:valAx>
      <c:valAx>
        <c:axId val="8160855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Abundance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1140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133930738682288"/>
          <c:y val="5.6446375942854246E-2"/>
          <c:w val="0.66246763395511965"/>
          <c:h val="8.770564581659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91741732283466"/>
          <c:y val="0.17181980121337292"/>
          <c:w val="0.72285858267716552"/>
          <c:h val="0.661200981024912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'prob 6 delayed'!$B$7</c:f>
              <c:strCache>
                <c:ptCount val="1"/>
                <c:pt idx="0">
                  <c:v>no delay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'prob 6 delayed'!$A$8:$A$107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</c:numCache>
            </c:numRef>
          </c:xVal>
          <c:yVal>
            <c:numRef>
              <c:f>'prob 6 delayed'!$B$8:$B$107</c:f>
              <c:numCache>
                <c:formatCode>General</c:formatCode>
                <c:ptCount val="100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3">
                  <c:v>27</c:v>
                </c:pt>
                <c:pt idx="4">
                  <c:v>30</c:v>
                </c:pt>
                <c:pt idx="5" formatCode="0.0">
                  <c:v>37.65</c:v>
                </c:pt>
                <c:pt idx="6" formatCode="0.0">
                  <c:v>46.818716249999994</c:v>
                </c:pt>
                <c:pt idx="7" formatCode="0.0">
                  <c:v>57.576342838052973</c:v>
                </c:pt>
                <c:pt idx="8" formatCode="0.0">
                  <c:v>69.876692807561341</c:v>
                </c:pt>
                <c:pt idx="9" formatCode="0.0">
                  <c:v>83.515572353246299</c:v>
                </c:pt>
                <c:pt idx="10" formatCode="0.0">
                  <c:v>98.107967820984712</c:v>
                </c:pt>
                <c:pt idx="11" formatCode="0.0">
                  <c:v>113.10259814233507</c:v>
                </c:pt>
                <c:pt idx="12" formatCode="0.0">
                  <c:v>127.84508102521579</c:v>
                </c:pt>
                <c:pt idx="13" formatCode="0.0">
                  <c:v>141.68205821926455</c:v>
                </c:pt>
                <c:pt idx="14" formatCode="0.0">
                  <c:v>154.0759672531733</c:v>
                </c:pt>
                <c:pt idx="15" formatCode="0.0">
                  <c:v>164.6896519016239</c:v>
                </c:pt>
                <c:pt idx="16" formatCode="0.0">
                  <c:v>173.412525306894</c:v>
                </c:pt>
                <c:pt idx="17" formatCode="0.0">
                  <c:v>180.32842699899098</c:v>
                </c:pt>
                <c:pt idx="18" formatCode="0.0">
                  <c:v>185.64944272279263</c:v>
                </c:pt>
                <c:pt idx="19" formatCode="0.0">
                  <c:v>189.64570216470523</c:v>
                </c:pt>
                <c:pt idx="20" formatCode="0.0">
                  <c:v>192.59117428980068</c:v>
                </c:pt>
                <c:pt idx="21" formatCode="0.0">
                  <c:v>194.7314859552543</c:v>
                </c:pt>
                <c:pt idx="22" formatCode="0.0">
                  <c:v>196.27040430831849</c:v>
                </c:pt>
                <c:pt idx="23" formatCode="0.0">
                  <c:v>197.36841818978783</c:v>
                </c:pt>
                <c:pt idx="24" formatCode="0.0">
                  <c:v>198.14750489861572</c:v>
                </c:pt>
                <c:pt idx="25" formatCode="0.0">
                  <c:v>198.69810582188003</c:v>
                </c:pt>
                <c:pt idx="26" formatCode="0.0">
                  <c:v>199.08613168263949</c:v>
                </c:pt>
                <c:pt idx="27" formatCode="0.0">
                  <c:v>199.35903944489544</c:v>
                </c:pt>
                <c:pt idx="28" formatCode="0.0">
                  <c:v>199.550711365777</c:v>
                </c:pt>
                <c:pt idx="29" formatCode="0.0">
                  <c:v>199.68519516562864</c:v>
                </c:pt>
                <c:pt idx="30" formatCode="0.0">
                  <c:v>199.77948796281444</c:v>
                </c:pt>
                <c:pt idx="31" formatCode="0.0">
                  <c:v>199.8455686356323</c:v>
                </c:pt>
                <c:pt idx="32" formatCode="0.0">
                  <c:v>199.89186227137316</c:v>
                </c:pt>
                <c:pt idx="33" formatCode="0.0">
                  <c:v>199.92428604930868</c:v>
                </c:pt>
                <c:pt idx="34" formatCode="0.0">
                  <c:v>199.94699163561259</c:v>
                </c:pt>
                <c:pt idx="35" formatCode="0.0">
                  <c:v>199.96288993009878</c:v>
                </c:pt>
                <c:pt idx="36" formatCode="0.0">
                  <c:v>199.9740208853332</c:v>
                </c:pt>
                <c:pt idx="37" formatCode="0.0">
                  <c:v>199.98181360736163</c:v>
                </c:pt>
                <c:pt idx="38" formatCode="0.0">
                  <c:v>199.98726902903582</c:v>
                </c:pt>
                <c:pt idx="39" formatCode="0.0">
                  <c:v>199.99108807720864</c:v>
                </c:pt>
                <c:pt idx="40" formatCode="0.0">
                  <c:v>199.99376153491249</c:v>
                </c:pt>
                <c:pt idx="41" formatCode="0.0">
                  <c:v>199.99563301606108</c:v>
                </c:pt>
                <c:pt idx="42" formatCode="0.0">
                  <c:v>199.99694308263693</c:v>
                </c:pt>
                <c:pt idx="43" formatCode="0.0">
                  <c:v>199.99786014382875</c:v>
                </c:pt>
                <c:pt idx="44" formatCode="0.0">
                  <c:v>199.99850209381165</c:v>
                </c:pt>
                <c:pt idx="45" formatCode="0.0">
                  <c:v>199.99895146230259</c:v>
                </c:pt>
                <c:pt idx="46" formatCode="0.0">
                  <c:v>199.99926602196265</c:v>
                </c:pt>
                <c:pt idx="47" formatCode="0.0">
                  <c:v>199.99948621456576</c:v>
                </c:pt>
                <c:pt idx="48" formatCode="0.0">
                  <c:v>199.99964034980007</c:v>
                </c:pt>
                <c:pt idx="49" formatCode="0.0">
                  <c:v>199.99974824466602</c:v>
                </c:pt>
                <c:pt idx="50" formatCode="0.0">
                  <c:v>199.99982377117115</c:v>
                </c:pt>
                <c:pt idx="51" formatCode="0.0">
                  <c:v>199.99987663977322</c:v>
                </c:pt>
                <c:pt idx="52" formatCode="0.0">
                  <c:v>199.99991364781843</c:v>
                </c:pt>
                <c:pt idx="53" formatCode="0.0">
                  <c:v>199.9999395534617</c:v>
                </c:pt>
                <c:pt idx="54" formatCode="0.0">
                  <c:v>199.99995768741772</c:v>
                </c:pt>
                <c:pt idx="55" formatCode="0.0">
                  <c:v>199.99997038118971</c:v>
                </c:pt>
                <c:pt idx="56" formatCode="0.0">
                  <c:v>199.99997926683147</c:v>
                </c:pt>
                <c:pt idx="57" formatCode="0.0">
                  <c:v>199.99998548678138</c:v>
                </c:pt>
                <c:pt idx="58" formatCode="0.0">
                  <c:v>199.99998984074665</c:v>
                </c:pt>
                <c:pt idx="59" formatCode="0.0">
                  <c:v>199.99999288852251</c:v>
                </c:pt>
                <c:pt idx="60" formatCode="0.0">
                  <c:v>199.99999502196567</c:v>
                </c:pt>
                <c:pt idx="61" formatCode="0.0">
                  <c:v>199.99999651537593</c:v>
                </c:pt>
                <c:pt idx="62" formatCode="0.0">
                  <c:v>199.99999756076312</c:v>
                </c:pt>
                <c:pt idx="63" formatCode="0.0">
                  <c:v>199.99999829253417</c:v>
                </c:pt>
                <c:pt idx="64" formatCode="0.0">
                  <c:v>199.99999880477392</c:v>
                </c:pt>
                <c:pt idx="65" formatCode="0.0">
                  <c:v>199.99999916334176</c:v>
                </c:pt>
                <c:pt idx="66" formatCode="0.0">
                  <c:v>199.99999941433924</c:v>
                </c:pt>
                <c:pt idx="67" formatCode="0.0">
                  <c:v>199.99999959003748</c:v>
                </c:pt>
                <c:pt idx="68" formatCode="0.0">
                  <c:v>199.99999971302623</c:v>
                </c:pt>
                <c:pt idx="69" formatCode="0.0">
                  <c:v>199.99999979911837</c:v>
                </c:pt>
                <c:pt idx="70" formatCode="0.0">
                  <c:v>199.99999985938285</c:v>
                </c:pt>
                <c:pt idx="71" formatCode="0.0">
                  <c:v>199.999999901568</c:v>
                </c:pt>
                <c:pt idx="72" formatCode="0.0">
                  <c:v>199.99999993109759</c:v>
                </c:pt>
                <c:pt idx="73" formatCode="0.0">
                  <c:v>199.9999999517683</c:v>
                </c:pt>
                <c:pt idx="74" formatCode="0.0">
                  <c:v>199.99999996623782</c:v>
                </c:pt>
                <c:pt idx="75" formatCode="0.0">
                  <c:v>199.99999997636647</c:v>
                </c:pt>
                <c:pt idx="76" formatCode="0.0">
                  <c:v>199.99999998345652</c:v>
                </c:pt>
                <c:pt idx="77" formatCode="0.0">
                  <c:v>199.99999998841957</c:v>
                </c:pt>
                <c:pt idx="78" formatCode="0.0">
                  <c:v>199.9999999918937</c:v>
                </c:pt>
                <c:pt idx="79" formatCode="0.0">
                  <c:v>199.99999999432558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FE-5F4D-9C83-6A3D1F015D72}"/>
            </c:ext>
          </c:extLst>
        </c:ser>
        <c:ser>
          <c:idx val="1"/>
          <c:order val="1"/>
          <c:tx>
            <c:strRef>
              <c:f>'prob 6 delayed'!$C$7</c:f>
              <c:strCache>
                <c:ptCount val="1"/>
                <c:pt idx="0">
                  <c:v>1 year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'prob 6 delayed'!$A$8:$A$107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</c:numCache>
            </c:numRef>
          </c:xVal>
          <c:yVal>
            <c:numRef>
              <c:f>'prob 6 delayed'!$C$8:$C$107</c:f>
              <c:numCache>
                <c:formatCode>General</c:formatCode>
                <c:ptCount val="100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3">
                  <c:v>27</c:v>
                </c:pt>
                <c:pt idx="4">
                  <c:v>30</c:v>
                </c:pt>
                <c:pt idx="5" formatCode="0.0">
                  <c:v>37.784999999999997</c:v>
                </c:pt>
                <c:pt idx="6" formatCode="0.0">
                  <c:v>47.420174999999993</c:v>
                </c:pt>
                <c:pt idx="7" formatCode="0.0">
                  <c:v>58.958570531437488</c:v>
                </c:pt>
                <c:pt idx="8" formatCode="0.0">
                  <c:v>72.45240309234282</c:v>
                </c:pt>
                <c:pt idx="9" formatCode="0.0">
                  <c:v>87.78058884320761</c:v>
                </c:pt>
                <c:pt idx="10" formatCode="0.0">
                  <c:v>104.57489358634297</c:v>
                </c:pt>
                <c:pt idx="11" formatCode="0.0">
                  <c:v>122.17789305640841</c:v>
                </c:pt>
                <c:pt idx="12" formatCode="0.0">
                  <c:v>139.66615072586467</c:v>
                </c:pt>
                <c:pt idx="13" formatCode="0.0">
                  <c:v>155.96982190314671</c:v>
                </c:pt>
                <c:pt idx="14" formatCode="0.0">
                  <c:v>170.08521149217398</c:v>
                </c:pt>
                <c:pt idx="15" formatCode="0.0">
                  <c:v>181.31853472263606</c:v>
                </c:pt>
                <c:pt idx="16" formatCode="0.0">
                  <c:v>189.45469315080089</c:v>
                </c:pt>
                <c:pt idx="17" formatCode="0.0">
                  <c:v>194.76363005839639</c:v>
                </c:pt>
                <c:pt idx="18" formatCode="0.0">
                  <c:v>197.84439342144091</c:v>
                </c:pt>
                <c:pt idx="19" formatCode="0.0">
                  <c:v>199.39837307368117</c:v>
                </c:pt>
                <c:pt idx="20" formatCode="0.0">
                  <c:v>200.04310974080857</c:v>
                </c:pt>
                <c:pt idx="21" formatCode="0.0">
                  <c:v>200.22363672267551</c:v>
                </c:pt>
                <c:pt idx="22" formatCode="0.0">
                  <c:v>200.21068933905121</c:v>
                </c:pt>
                <c:pt idx="23" formatCode="0.0">
                  <c:v>200.14352764543864</c:v>
                </c:pt>
                <c:pt idx="24" formatCode="0.0">
                  <c:v>200.08027548410615</c:v>
                </c:pt>
                <c:pt idx="25" formatCode="0.0">
                  <c:v>200.03719990784774</c:v>
                </c:pt>
                <c:pt idx="26" formatCode="0.0">
                  <c:v>200.01311278325497</c:v>
                </c:pt>
                <c:pt idx="27" formatCode="0.0">
                  <c:v>200.00195207920916</c:v>
                </c:pt>
                <c:pt idx="28" formatCode="0.0">
                  <c:v>199.9980182058369</c:v>
                </c:pt>
                <c:pt idx="29" formatCode="0.0">
                  <c:v>199.99743258787709</c:v>
                </c:pt>
                <c:pt idx="30" formatCode="0.0">
                  <c:v>199.99802711849389</c:v>
                </c:pt>
                <c:pt idx="31" formatCode="0.0">
                  <c:v>199.99879733453298</c:v>
                </c:pt>
                <c:pt idx="32" formatCode="0.0">
                  <c:v>199.99938919542572</c:v>
                </c:pt>
                <c:pt idx="33" formatCode="0.0">
                  <c:v>199.99974999396395</c:v>
                </c:pt>
                <c:pt idx="34" formatCode="0.0">
                  <c:v>199.99993323510716</c:v>
                </c:pt>
                <c:pt idx="35" formatCode="0.0">
                  <c:v>200.00000823689294</c:v>
                </c:pt>
                <c:pt idx="36" formatCode="0.0">
                  <c:v>200.00002826636162</c:v>
                </c:pt>
                <c:pt idx="37" formatCode="0.0">
                  <c:v>200.0000257952934</c:v>
                </c:pt>
                <c:pt idx="38" formatCode="0.0">
                  <c:v>200.00001731538381</c:v>
                </c:pt>
                <c:pt idx="39" formatCode="0.0">
                  <c:v>200.00000957679512</c:v>
                </c:pt>
                <c:pt idx="40" formatCode="0.0">
                  <c:v>200.00000438217972</c:v>
                </c:pt>
                <c:pt idx="41" formatCode="0.0">
                  <c:v>200.00000150914113</c:v>
                </c:pt>
                <c:pt idx="42" formatCode="0.0">
                  <c:v>200.0000001944872</c:v>
                </c:pt>
                <c:pt idx="43" formatCode="0.0">
                  <c:v>199.99999974174486</c:v>
                </c:pt>
                <c:pt idx="44" formatCode="0.0">
                  <c:v>199.9999996833987</c:v>
                </c:pt>
                <c:pt idx="45" formatCode="0.0">
                  <c:v>199.99999976087526</c:v>
                </c:pt>
                <c:pt idx="46" formatCode="0.0">
                  <c:v>199.99999985585563</c:v>
                </c:pt>
                <c:pt idx="47" formatCode="0.0">
                  <c:v>199.99999992759305</c:v>
                </c:pt>
                <c:pt idx="48" formatCode="0.0">
                  <c:v>199.99999997083637</c:v>
                </c:pt>
                <c:pt idx="49" formatCode="0.0">
                  <c:v>199.99999999255846</c:v>
                </c:pt>
                <c:pt idx="50" formatCode="0.0">
                  <c:v>200.00000000130754</c:v>
                </c:pt>
                <c:pt idx="51" formatCode="0.0">
                  <c:v>200.00000000354001</c:v>
                </c:pt>
                <c:pt idx="52" formatCode="0.0">
                  <c:v>200.00000000314776</c:v>
                </c:pt>
                <c:pt idx="53" formatCode="0.0">
                  <c:v>200.00000000208576</c:v>
                </c:pt>
                <c:pt idx="54" formatCode="0.0">
                  <c:v>200.00000000114144</c:v>
                </c:pt>
                <c:pt idx="55" formatCode="0.0">
                  <c:v>200.00000000051571</c:v>
                </c:pt>
                <c:pt idx="56" formatCode="0.0">
                  <c:v>200.00000000017329</c:v>
                </c:pt>
                <c:pt idx="57" formatCode="0.0">
                  <c:v>200.00000000001856</c:v>
                </c:pt>
                <c:pt idx="58" formatCode="0.0">
                  <c:v>199.99999999996658</c:v>
                </c:pt>
                <c:pt idx="59" formatCode="0.0">
                  <c:v>199.99999999996101</c:v>
                </c:pt>
                <c:pt idx="60" formatCode="0.0">
                  <c:v>199.99999999997104</c:v>
                </c:pt>
                <c:pt idx="61" formatCode="0.0">
                  <c:v>199.99999999998275</c:v>
                </c:pt>
                <c:pt idx="62" formatCode="0.0">
                  <c:v>199.99999999999145</c:v>
                </c:pt>
                <c:pt idx="63" formatCode="0.0">
                  <c:v>199.99999999999662</c:v>
                </c:pt>
                <c:pt idx="64" formatCode="0.0">
                  <c:v>199.99999999999918</c:v>
                </c:pt>
                <c:pt idx="65" formatCode="0.0">
                  <c:v>200.0000000000002</c:v>
                </c:pt>
                <c:pt idx="66" formatCode="0.0">
                  <c:v>200.00000000000045</c:v>
                </c:pt>
                <c:pt idx="67" formatCode="0.0">
                  <c:v>200.0000000000004</c:v>
                </c:pt>
                <c:pt idx="68" formatCode="0.0">
                  <c:v>200.00000000000026</c:v>
                </c:pt>
                <c:pt idx="69" formatCode="0.0">
                  <c:v>200.00000000000014</c:v>
                </c:pt>
                <c:pt idx="70" formatCode="0.0">
                  <c:v>200.00000000000006</c:v>
                </c:pt>
                <c:pt idx="71" formatCode="0.0">
                  <c:v>200.00000000000003</c:v>
                </c:pt>
                <c:pt idx="72" formatCode="0.0">
                  <c:v>200.00000000000003</c:v>
                </c:pt>
                <c:pt idx="73" formatCode="0.0">
                  <c:v>200.00000000000003</c:v>
                </c:pt>
                <c:pt idx="74" formatCode="0.0">
                  <c:v>200.00000000000003</c:v>
                </c:pt>
                <c:pt idx="75" formatCode="0.0">
                  <c:v>200.00000000000003</c:v>
                </c:pt>
                <c:pt idx="76" formatCode="0.0">
                  <c:v>200.00000000000003</c:v>
                </c:pt>
                <c:pt idx="77" formatCode="0.0">
                  <c:v>200.00000000000003</c:v>
                </c:pt>
                <c:pt idx="78" formatCode="0.0">
                  <c:v>200.00000000000003</c:v>
                </c:pt>
                <c:pt idx="79" formatCode="0.0">
                  <c:v>200.00000000000003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FE-5F4D-9C83-6A3D1F015D72}"/>
            </c:ext>
          </c:extLst>
        </c:ser>
        <c:ser>
          <c:idx val="2"/>
          <c:order val="2"/>
          <c:tx>
            <c:strRef>
              <c:f>'prob 6 delayed'!$D$7</c:f>
              <c:strCache>
                <c:ptCount val="1"/>
                <c:pt idx="0">
                  <c:v>2 years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'prob 6 delayed'!$A$8:$A$107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</c:numCache>
            </c:numRef>
          </c:xVal>
          <c:yVal>
            <c:numRef>
              <c:f>'prob 6 delayed'!$D$8:$D$107</c:f>
              <c:numCache>
                <c:formatCode>General</c:formatCode>
                <c:ptCount val="100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3">
                  <c:v>27</c:v>
                </c:pt>
                <c:pt idx="4">
                  <c:v>30</c:v>
                </c:pt>
                <c:pt idx="5" formatCode="0.0">
                  <c:v>37.92</c:v>
                </c:pt>
                <c:pt idx="6" formatCode="0.0">
                  <c:v>47.760240000000003</c:v>
                </c:pt>
                <c:pt idx="7" formatCode="0.0">
                  <c:v>59.939101200000003</c:v>
                </c:pt>
                <c:pt idx="8" formatCode="0.0">
                  <c:v>74.511495483744</c:v>
                </c:pt>
                <c:pt idx="9" formatCode="0.0">
                  <c:v>91.526913768273403</c:v>
                </c:pt>
                <c:pt idx="10" formatCode="0.0">
                  <c:v>110.7559264784351</c:v>
                </c:pt>
                <c:pt idx="11" formatCode="0.0">
                  <c:v>131.60381984857193</c:v>
                </c:pt>
                <c:pt idx="12" formatCode="0.0">
                  <c:v>153.01702859686006</c:v>
                </c:pt>
                <c:pt idx="13" formatCode="0.0">
                  <c:v>173.50082302208443</c:v>
                </c:pt>
                <c:pt idx="14" formatCode="0.0">
                  <c:v>191.30101334384372</c:v>
                </c:pt>
                <c:pt idx="15" formatCode="0.0">
                  <c:v>204.78284840283197</c:v>
                </c:pt>
                <c:pt idx="16" formatCode="0.0">
                  <c:v>212.92271381563444</c:v>
                </c:pt>
                <c:pt idx="17" formatCode="0.0">
                  <c:v>215.70103158504662</c:v>
                </c:pt>
                <c:pt idx="18" formatCode="0.0">
                  <c:v>214.15353358343799</c:v>
                </c:pt>
                <c:pt idx="19" formatCode="0.0">
                  <c:v>210.00236634277954</c:v>
                </c:pt>
                <c:pt idx="20" formatCode="0.0">
                  <c:v>205.05648566245577</c:v>
                </c:pt>
                <c:pt idx="21" formatCode="0.0">
                  <c:v>200.70307487796777</c:v>
                </c:pt>
                <c:pt idx="22" formatCode="0.0">
                  <c:v>197.69181635639015</c:v>
                </c:pt>
                <c:pt idx="23" formatCode="0.0">
                  <c:v>196.19237760390376</c:v>
                </c:pt>
                <c:pt idx="24" formatCode="0.0">
                  <c:v>195.98547070599065</c:v>
                </c:pt>
                <c:pt idx="25" formatCode="0.0">
                  <c:v>196.66402639279377</c:v>
                </c:pt>
                <c:pt idx="26" formatCode="0.0">
                  <c:v>197.78725991989327</c:v>
                </c:pt>
                <c:pt idx="27" formatCode="0.0">
                  <c:v>198.97829404328866</c:v>
                </c:pt>
                <c:pt idx="28" formatCode="0.0">
                  <c:v>199.97397354929166</c:v>
                </c:pt>
                <c:pt idx="29" formatCode="0.0">
                  <c:v>200.63770918866774</c:v>
                </c:pt>
                <c:pt idx="30" formatCode="0.0">
                  <c:v>200.9451983025962</c:v>
                </c:pt>
                <c:pt idx="31" formatCode="0.0">
                  <c:v>200.95304313804425</c:v>
                </c:pt>
                <c:pt idx="32" formatCode="0.0">
                  <c:v>200.76081873489443</c:v>
                </c:pt>
                <c:pt idx="33" formatCode="0.0">
                  <c:v>200.47618055725036</c:v>
                </c:pt>
                <c:pt idx="34" formatCode="0.0">
                  <c:v>200.18958688491824</c:v>
                </c:pt>
                <c:pt idx="35" formatCode="0.0">
                  <c:v>199.96112490256903</c:v>
                </c:pt>
                <c:pt idx="36" formatCode="0.0">
                  <c:v>199.81829850274227</c:v>
                </c:pt>
                <c:pt idx="37" formatCode="0.0">
                  <c:v>199.76147410959805</c:v>
                </c:pt>
                <c:pt idx="38" formatCode="0.0">
                  <c:v>199.77312272975149</c:v>
                </c:pt>
                <c:pt idx="39" formatCode="0.0">
                  <c:v>199.82757134301926</c:v>
                </c:pt>
                <c:pt idx="40" formatCode="0.0">
                  <c:v>199.89906741709143</c:v>
                </c:pt>
                <c:pt idx="41" formatCode="0.0">
                  <c:v>199.96709624920265</c:v>
                </c:pt>
                <c:pt idx="42" formatCode="0.0">
                  <c:v>200.01881633597253</c:v>
                </c:pt>
                <c:pt idx="43" formatCode="0.0">
                  <c:v>200.0490989596172</c:v>
                </c:pt>
                <c:pt idx="44" formatCode="0.0">
                  <c:v>200.05897250816631</c:v>
                </c:pt>
                <c:pt idx="45" formatCode="0.0">
                  <c:v>200.05332594290476</c:v>
                </c:pt>
                <c:pt idx="46" formatCode="0.0">
                  <c:v>200.03859232764714</c:v>
                </c:pt>
                <c:pt idx="47" formatCode="0.0">
                  <c:v>200.02089716136771</c:v>
                </c:pt>
                <c:pt idx="48" formatCode="0.0">
                  <c:v>200.00489770695503</c:v>
                </c:pt>
                <c:pt idx="49" formatCode="0.0">
                  <c:v>199.99331972514003</c:v>
                </c:pt>
                <c:pt idx="50" formatCode="0.0">
                  <c:v>199.98705078612787</c:v>
                </c:pt>
                <c:pt idx="51" formatCode="0.0">
                  <c:v>199.98558156917355</c:v>
                </c:pt>
                <c:pt idx="52" formatCode="0.0">
                  <c:v>199.98758550715291</c:v>
                </c:pt>
                <c:pt idx="53" formatCode="0.0">
                  <c:v>199.99147003017768</c:v>
                </c:pt>
                <c:pt idx="54" formatCode="0.0">
                  <c:v>199.99579537494245</c:v>
                </c:pt>
                <c:pt idx="55" formatCode="0.0">
                  <c:v>199.99951964449914</c:v>
                </c:pt>
                <c:pt idx="56" formatCode="0.0">
                  <c:v>200.00207862929972</c:v>
                </c:pt>
                <c:pt idx="57" formatCode="0.0">
                  <c:v>200.00334002992676</c:v>
                </c:pt>
                <c:pt idx="58" formatCode="0.0">
                  <c:v>200.00348413898362</c:v>
                </c:pt>
                <c:pt idx="59" formatCode="0.0">
                  <c:v>200.00286053933036</c:v>
                </c:pt>
                <c:pt idx="60" formatCode="0.0">
                  <c:v>200.00185851602089</c:v>
                </c:pt>
                <c:pt idx="61" formatCode="0.0">
                  <c:v>200.00081326461282</c:v>
                </c:pt>
                <c:pt idx="62" formatCode="0.0">
                  <c:v>199.99995509932415</c:v>
                </c:pt>
                <c:pt idx="63" formatCode="0.0">
                  <c:v>199.99939754464305</c:v>
                </c:pt>
                <c:pt idx="64" formatCode="0.0">
                  <c:v>199.99915356599413</c:v>
                </c:pt>
                <c:pt idx="65" formatCode="0.0">
                  <c:v>199.99916703613988</c:v>
                </c:pt>
                <c:pt idx="66" formatCode="0.0">
                  <c:v>199.99934777199422</c:v>
                </c:pt>
                <c:pt idx="67" formatCode="0.0">
                  <c:v>199.99960170136788</c:v>
                </c:pt>
                <c:pt idx="68" formatCode="0.0">
                  <c:v>199.99985159002827</c:v>
                </c:pt>
                <c:pt idx="69" formatCode="0.0">
                  <c:v>200.00004725828481</c:v>
                </c:pt>
                <c:pt idx="70" formatCode="0.0">
                  <c:v>200.00016674790268</c:v>
                </c:pt>
                <c:pt idx="71" formatCode="0.0">
                  <c:v>200.00021127093132</c:v>
                </c:pt>
                <c:pt idx="72" formatCode="0.0">
                  <c:v>200.0001970934309</c:v>
                </c:pt>
                <c:pt idx="73" formatCode="0.0">
                  <c:v>200.00014706901081</c:v>
                </c:pt>
                <c:pt idx="74" formatCode="0.0">
                  <c:v>200.00008368768479</c:v>
                </c:pt>
                <c:pt idx="75" formatCode="0.0">
                  <c:v>200.00002455963079</c:v>
                </c:pt>
                <c:pt idx="76" formatCode="0.0">
                  <c:v>199.99998043892214</c:v>
                </c:pt>
                <c:pt idx="77" formatCode="0.0">
                  <c:v>199.99995533261915</c:v>
                </c:pt>
                <c:pt idx="78" formatCode="0.0">
                  <c:v>199.99994796473158</c:v>
                </c:pt>
                <c:pt idx="79" formatCode="0.0">
                  <c:v>199.99995383305341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FE-5F4D-9C83-6A3D1F015D72}"/>
            </c:ext>
          </c:extLst>
        </c:ser>
        <c:ser>
          <c:idx val="3"/>
          <c:order val="3"/>
          <c:tx>
            <c:strRef>
              <c:f>'prob 6 delayed'!$E$7</c:f>
              <c:strCache>
                <c:ptCount val="1"/>
                <c:pt idx="0">
                  <c:v>3 years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'prob 6 delayed'!$A$8:$A$107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</c:numCache>
            </c:numRef>
          </c:xVal>
          <c:yVal>
            <c:numRef>
              <c:f>'prob 6 delayed'!$E$8:$E$107</c:f>
              <c:numCache>
                <c:formatCode>General</c:formatCode>
                <c:ptCount val="100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3">
                  <c:v>27</c:v>
                </c:pt>
                <c:pt idx="4">
                  <c:v>30</c:v>
                </c:pt>
                <c:pt idx="5" formatCode="0.0">
                  <c:v>38.01</c:v>
                </c:pt>
                <c:pt idx="6" formatCode="0.0">
                  <c:v>48.044640000000001</c:v>
                </c:pt>
                <c:pt idx="7" formatCode="0.0">
                  <c:v>60.512224080000003</c:v>
                </c:pt>
                <c:pt idx="8" formatCode="0.0">
                  <c:v>75.942841220399998</c:v>
                </c:pt>
                <c:pt idx="9" formatCode="0.0">
                  <c:v>94.395812494338884</c:v>
                </c:pt>
                <c:pt idx="10" formatCode="0.0">
                  <c:v>115.91173699944352</c:v>
                </c:pt>
                <c:pt idx="11" formatCode="0.0">
                  <c:v>140.16414259505805</c:v>
                </c:pt>
                <c:pt idx="12" formatCode="0.0">
                  <c:v>166.24669053474048</c:v>
                </c:pt>
                <c:pt idx="13" formatCode="0.0">
                  <c:v>192.58121055388</c:v>
                </c:pt>
                <c:pt idx="14" formatCode="0.0">
                  <c:v>216.8719397769103</c:v>
                </c:pt>
                <c:pt idx="15" formatCode="0.0">
                  <c:v>236.33701747234684</c:v>
                </c:pt>
                <c:pt idx="16" formatCode="0.0">
                  <c:v>248.3027522056077</c:v>
                </c:pt>
                <c:pt idx="17" formatCode="0.0">
                  <c:v>251.06591096186597</c:v>
                </c:pt>
                <c:pt idx="18" formatCode="0.0">
                  <c:v>244.71195756719038</c:v>
                </c:pt>
                <c:pt idx="19" formatCode="0.0">
                  <c:v>231.37380355047358</c:v>
                </c:pt>
                <c:pt idx="20" formatCode="0.0">
                  <c:v>214.60981630082236</c:v>
                </c:pt>
                <c:pt idx="21" formatCode="0.0">
                  <c:v>198.17094764468206</c:v>
                </c:pt>
                <c:pt idx="22" formatCode="0.0">
                  <c:v>184.88003114147367</c:v>
                </c:pt>
                <c:pt idx="23" formatCode="0.0">
                  <c:v>176.17944647531661</c:v>
                </c:pt>
                <c:pt idx="24" formatCode="0.0">
                  <c:v>172.31852245183919</c:v>
                </c:pt>
                <c:pt idx="25" formatCode="0.0">
                  <c:v>172.79129185087234</c:v>
                </c:pt>
                <c:pt idx="26" formatCode="0.0">
                  <c:v>176.71019027858694</c:v>
                </c:pt>
                <c:pt idx="27" formatCode="0.0">
                  <c:v>183.02419209741905</c:v>
                </c:pt>
                <c:pt idx="28" formatCode="0.0">
                  <c:v>190.62376219389151</c:v>
                </c:pt>
                <c:pt idx="29" formatCode="0.0">
                  <c:v>198.40370166162498</c:v>
                </c:pt>
                <c:pt idx="30" formatCode="0.0">
                  <c:v>205.33487835120985</c:v>
                </c:pt>
                <c:pt idx="31" formatCode="0.0">
                  <c:v>210.56346652709479</c:v>
                </c:pt>
                <c:pt idx="32" formatCode="0.0">
                  <c:v>213.52490623024971</c:v>
                </c:pt>
                <c:pt idx="33" formatCode="0.0">
                  <c:v>214.03618040977526</c:v>
                </c:pt>
                <c:pt idx="34" formatCode="0.0">
                  <c:v>212.32339493190963</c:v>
                </c:pt>
                <c:pt idx="35" formatCode="0.0">
                  <c:v>208.95908831898609</c:v>
                </c:pt>
                <c:pt idx="36" formatCode="0.0">
                  <c:v>204.71986020577694</c:v>
                </c:pt>
                <c:pt idx="37" formatCode="0.0">
                  <c:v>200.40963286880856</c:v>
                </c:pt>
                <c:pt idx="38" formatCode="0.0">
                  <c:v>196.70504228780655</c:v>
                </c:pt>
                <c:pt idx="39" formatCode="0.0">
                  <c:v>194.06159551783702</c:v>
                </c:pt>
                <c:pt idx="40" formatCode="0.0">
                  <c:v>192.68768011460568</c:v>
                </c:pt>
                <c:pt idx="41" formatCode="0.0">
                  <c:v>192.56928330382155</c:v>
                </c:pt>
                <c:pt idx="42" formatCode="0.0">
                  <c:v>193.5210447715518</c:v>
                </c:pt>
                <c:pt idx="43" formatCode="0.0">
                  <c:v>195.24485413104816</c:v>
                </c:pt>
                <c:pt idx="44" formatCode="0.0">
                  <c:v>197.38639337512322</c:v>
                </c:pt>
                <c:pt idx="45" formatCode="0.0">
                  <c:v>199.58647692839969</c:v>
                </c:pt>
                <c:pt idx="46" formatCode="0.0">
                  <c:v>201.52614470073391</c:v>
                </c:pt>
                <c:pt idx="47" formatCode="0.0">
                  <c:v>202.96357402242313</c:v>
                </c:pt>
                <c:pt idx="48" formatCode="0.0">
                  <c:v>203.75927443493364</c:v>
                </c:pt>
                <c:pt idx="49" formatCode="0.0">
                  <c:v>203.88566317648073</c:v>
                </c:pt>
                <c:pt idx="50" formatCode="0.0">
                  <c:v>203.41892463986213</c:v>
                </c:pt>
                <c:pt idx="51" formatCode="0.0">
                  <c:v>202.51465407876421</c:v>
                </c:pt>
                <c:pt idx="52" formatCode="0.0">
                  <c:v>201.37269183609763</c:v>
                </c:pt>
                <c:pt idx="53" formatCode="0.0">
                  <c:v>200.19899215597314</c:v>
                </c:pt>
                <c:pt idx="54" formatCode="0.0">
                  <c:v>199.17229425523672</c:v>
                </c:pt>
                <c:pt idx="55" formatCode="0.0">
                  <c:v>198.42102012204808</c:v>
                </c:pt>
                <c:pt idx="56" formatCode="0.0">
                  <c:v>198.01246375040054</c:v>
                </c:pt>
                <c:pt idx="57" formatCode="0.0">
                  <c:v>197.95335935979367</c:v>
                </c:pt>
                <c:pt idx="58" formatCode="0.0">
                  <c:v>198.19913005889961</c:v>
                </c:pt>
                <c:pt idx="59" formatCode="0.0">
                  <c:v>198.66855871618549</c:v>
                </c:pt>
                <c:pt idx="60" formatCode="0.0">
                  <c:v>199.26085015934163</c:v>
                </c:pt>
                <c:pt idx="61" formatCode="0.0">
                  <c:v>199.87257319024889</c:v>
                </c:pt>
                <c:pt idx="62" formatCode="0.0">
                  <c:v>200.41248995391194</c:v>
                </c:pt>
                <c:pt idx="63" formatCode="0.0">
                  <c:v>200.812746148287</c:v>
                </c:pt>
                <c:pt idx="64" formatCode="0.0">
                  <c:v>201.03539221226353</c:v>
                </c:pt>
                <c:pt idx="65" formatCode="0.0">
                  <c:v>201.07381816027853</c:v>
                </c:pt>
                <c:pt idx="66" formatCode="0.0">
                  <c:v>200.94940676529978</c:v>
                </c:pt>
                <c:pt idx="67" formatCode="0.0">
                  <c:v>200.70442548077619</c:v>
                </c:pt>
                <c:pt idx="68" formatCode="0.0">
                  <c:v>200.39271378211177</c:v>
                </c:pt>
                <c:pt idx="69" formatCode="0.0">
                  <c:v>200.06993577924169</c:v>
                </c:pt>
                <c:pt idx="70" formatCode="0.0">
                  <c:v>199.78501415339883</c:v>
                </c:pt>
                <c:pt idx="71" formatCode="0.0">
                  <c:v>199.5739136714285</c:v>
                </c:pt>
                <c:pt idx="72" formatCode="0.0">
                  <c:v>199.45635053175536</c:v>
                </c:pt>
                <c:pt idx="73" formatCode="0.0">
                  <c:v>199.43542682880664</c:v>
                </c:pt>
                <c:pt idx="74" formatCode="0.0">
                  <c:v>199.49974051992521</c:v>
                </c:pt>
                <c:pt idx="75" formatCode="0.0">
                  <c:v>199.62724668790887</c:v>
                </c:pt>
                <c:pt idx="76" formatCode="0.0">
                  <c:v>199.79003755767241</c:v>
                </c:pt>
                <c:pt idx="77" formatCode="0.0">
                  <c:v>199.95923170028757</c:v>
                </c:pt>
                <c:pt idx="78" formatCode="0.0">
                  <c:v>200.10927895221738</c:v>
                </c:pt>
                <c:pt idx="79" formatCode="0.0">
                  <c:v>200.22116604698181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FE-5F4D-9C83-6A3D1F015D72}"/>
            </c:ext>
          </c:extLst>
        </c:ser>
        <c:ser>
          <c:idx val="4"/>
          <c:order val="4"/>
          <c:tx>
            <c:strRef>
              <c:f>'prob 6 delayed'!$F$7</c:f>
              <c:strCache>
                <c:ptCount val="1"/>
                <c:pt idx="0">
                  <c:v>4 years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'prob 6 delayed'!$A$8:$A$107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</c:numCache>
            </c:numRef>
          </c:xVal>
          <c:yVal>
            <c:numRef>
              <c:f>'prob 6 delayed'!$F$8:$F$107</c:f>
              <c:numCache>
                <c:formatCode>General</c:formatCode>
                <c:ptCount val="100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3">
                  <c:v>27</c:v>
                </c:pt>
                <c:pt idx="4">
                  <c:v>30</c:v>
                </c:pt>
                <c:pt idx="5" formatCode="0.0">
                  <c:v>38.1</c:v>
                </c:pt>
                <c:pt idx="6" formatCode="0.0">
                  <c:v>48.2727</c:v>
                </c:pt>
                <c:pt idx="7" formatCode="0.0">
                  <c:v>61.016692800000001</c:v>
                </c:pt>
                <c:pt idx="8" formatCode="0.0">
                  <c:v>76.850524581599998</c:v>
                </c:pt>
                <c:pt idx="9" formatCode="0.0">
                  <c:v>96.447408349908002</c:v>
                </c:pt>
                <c:pt idx="10" formatCode="0.0">
                  <c:v>119.86966146768316</c:v>
                </c:pt>
                <c:pt idx="11" formatCode="0.0">
                  <c:v>147.15091159729155</c:v>
                </c:pt>
                <c:pt idx="12" formatCode="0.0">
                  <c:v>177.82819212422118</c:v>
                </c:pt>
                <c:pt idx="13" formatCode="0.0">
                  <c:v>210.67736498627161</c:v>
                </c:pt>
                <c:pt idx="14" formatCode="0.0">
                  <c:v>243.40164570578276</c:v>
                </c:pt>
                <c:pt idx="15" formatCode="0.0">
                  <c:v>272.65743011037387</c:v>
                </c:pt>
                <c:pt idx="16" formatCode="0.0">
                  <c:v>294.27197505171154</c:v>
                </c:pt>
                <c:pt idx="17" formatCode="0.0">
                  <c:v>304.05878759282029</c:v>
                </c:pt>
                <c:pt idx="18" formatCode="0.0">
                  <c:v>299.18896761420262</c:v>
                </c:pt>
                <c:pt idx="19" formatCode="0.0">
                  <c:v>279.71102725699683</c:v>
                </c:pt>
                <c:pt idx="20" formatCode="0.0">
                  <c:v>249.22640063595765</c:v>
                </c:pt>
                <c:pt idx="21" formatCode="0.0">
                  <c:v>213.98380310148633</c:v>
                </c:pt>
                <c:pt idx="22" formatCode="0.0">
                  <c:v>180.58346042862416</c:v>
                </c:pt>
                <c:pt idx="23" formatCode="0.0">
                  <c:v>153.71562991645101</c:v>
                </c:pt>
                <c:pt idx="24" formatCode="0.0">
                  <c:v>135.33638376730602</c:v>
                </c:pt>
                <c:pt idx="25" formatCode="0.0">
                  <c:v>125.34319919537934</c:v>
                </c:pt>
                <c:pt idx="26" formatCode="0.0">
                  <c:v>122.7140372688915</c:v>
                </c:pt>
                <c:pt idx="27" formatCode="0.0">
                  <c:v>126.28806020978358</c:v>
                </c:pt>
                <c:pt idx="28" formatCode="0.0">
                  <c:v>135.0558051836083</c:v>
                </c:pt>
                <c:pt idx="29" formatCode="0.0">
                  <c:v>148.15560031819379</c:v>
                </c:pt>
                <c:pt idx="30" formatCode="0.0">
                  <c:v>164.74683502976038</c:v>
                </c:pt>
                <c:pt idx="31" formatCode="0.0">
                  <c:v>183.84576165802758</c:v>
                </c:pt>
                <c:pt idx="32" formatCode="0.0">
                  <c:v>204.1732032290621</c:v>
                </c:pt>
                <c:pt idx="33" formatCode="0.0">
                  <c:v>224.0629996592545</c:v>
                </c:pt>
                <c:pt idx="34" formatCode="0.0">
                  <c:v>241.48761722161271</c:v>
                </c:pt>
                <c:pt idx="35" formatCode="0.0">
                  <c:v>254.25742143388808</c:v>
                </c:pt>
                <c:pt idx="36" formatCode="0.0">
                  <c:v>260.41842391297564</c:v>
                </c:pt>
                <c:pt idx="37" formatCode="0.0">
                  <c:v>258.78825540160432</c:v>
                </c:pt>
                <c:pt idx="38" formatCode="0.0">
                  <c:v>249.4474228492825</c:v>
                </c:pt>
                <c:pt idx="39" formatCode="0.0">
                  <c:v>233.9239540551493</c:v>
                </c:pt>
                <c:pt idx="40" formatCode="0.0">
                  <c:v>214.88578821717172</c:v>
                </c:pt>
                <c:pt idx="41" formatCode="0.0">
                  <c:v>195.41119724910325</c:v>
                </c:pt>
                <c:pt idx="42" formatCode="0.0">
                  <c:v>178.17937219078291</c:v>
                </c:pt>
                <c:pt idx="43" formatCode="0.0">
                  <c:v>164.96360605117692</c:v>
                </c:pt>
                <c:pt idx="44" formatCode="0.0">
                  <c:v>156.56927936249912</c:v>
                </c:pt>
                <c:pt idx="45" formatCode="0.0">
                  <c:v>153.07329366164109</c:v>
                </c:pt>
                <c:pt idx="46" formatCode="0.0">
                  <c:v>154.12692838820612</c:v>
                </c:pt>
                <c:pt idx="47" formatCode="0.0">
                  <c:v>159.17164789781148</c:v>
                </c:pt>
                <c:pt idx="48" formatCode="0.0">
                  <c:v>167.5368487396581</c:v>
                </c:pt>
                <c:pt idx="49" formatCode="0.0">
                  <c:v>178.4512178508071</c:v>
                </c:pt>
                <c:pt idx="50" formatCode="0.0">
                  <c:v>191.01240969451811</c:v>
                </c:pt>
                <c:pt idx="51" formatCode="0.0">
                  <c:v>204.15589861750502</c:v>
                </c:pt>
                <c:pt idx="52" formatCode="0.0">
                  <c:v>216.6589219862463</c:v>
                </c:pt>
                <c:pt idx="53" formatCode="0.0">
                  <c:v>227.2090690207595</c:v>
                </c:pt>
                <c:pt idx="54" formatCode="0.0">
                  <c:v>234.55318711673343</c:v>
                </c:pt>
                <c:pt idx="55" formatCode="0.0">
                  <c:v>237.71528904270878</c:v>
                </c:pt>
                <c:pt idx="56" formatCode="0.0">
                  <c:v>236.23340808107017</c:v>
                </c:pt>
                <c:pt idx="57" formatCode="0.0">
                  <c:v>230.33031720741872</c:v>
                </c:pt>
                <c:pt idx="58" formatCode="0.0">
                  <c:v>220.9297069597136</c:v>
                </c:pt>
                <c:pt idx="59" formatCode="0.0">
                  <c:v>209.47896870337752</c:v>
                </c:pt>
                <c:pt idx="60" formatCode="0.0">
                  <c:v>197.62812892385287</c:v>
                </c:pt>
                <c:pt idx="61" formatCode="0.0">
                  <c:v>186.88701795845842</c:v>
                </c:pt>
                <c:pt idx="62" formatCode="0.0">
                  <c:v>178.38450415351551</c:v>
                </c:pt>
                <c:pt idx="63" formatCode="0.0">
                  <c:v>172.78420105638517</c:v>
                </c:pt>
                <c:pt idx="64" formatCode="0.0">
                  <c:v>170.32747700500784</c:v>
                </c:pt>
                <c:pt idx="65" formatCode="0.0">
                  <c:v>170.93346922927978</c:v>
                </c:pt>
                <c:pt idx="66" formatCode="0.0">
                  <c:v>174.29564049773271</c:v>
                </c:pt>
                <c:pt idx="67" formatCode="0.0">
                  <c:v>179.94687053759134</c:v>
                </c:pt>
                <c:pt idx="68" formatCode="0.0">
                  <c:v>187.29296731121701</c:v>
                </c:pt>
                <c:pt idx="69" formatCode="0.0">
                  <c:v>195.62914963023061</c:v>
                </c:pt>
                <c:pt idx="70" formatCode="0.0">
                  <c:v>204.15854067629601</c:v>
                </c:pt>
                <c:pt idx="71" formatCode="0.0">
                  <c:v>212.03018746379868</c:v>
                </c:pt>
                <c:pt idx="72" formatCode="0.0">
                  <c:v>218.40799066252418</c:v>
                </c:pt>
                <c:pt idx="73" formatCode="0.0">
                  <c:v>222.57096687778434</c:v>
                </c:pt>
                <c:pt idx="74" formatCode="0.0">
                  <c:v>224.03020346710088</c:v>
                </c:pt>
                <c:pt idx="75" formatCode="0.0">
                  <c:v>222.63274539634565</c:v>
                </c:pt>
                <c:pt idx="76" formatCode="0.0">
                  <c:v>218.61527490229835</c:v>
                </c:pt>
                <c:pt idx="77" formatCode="0.0">
                  <c:v>212.57887299366837</c:v>
                </c:pt>
                <c:pt idx="78" formatCode="0.0">
                  <c:v>205.38170694178314</c:v>
                </c:pt>
                <c:pt idx="79" formatCode="0.0">
                  <c:v>197.97866063243583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FE-5F4D-9C83-6A3D1F015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464144"/>
        <c:axId val="819474912"/>
      </c:scatterChart>
      <c:valAx>
        <c:axId val="779464144"/>
        <c:scaling>
          <c:orientation val="minMax"/>
          <c:max val="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474912"/>
        <c:crosses val="autoZero"/>
        <c:crossBetween val="midCat"/>
      </c:valAx>
      <c:valAx>
        <c:axId val="8194749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Abundance (</a:t>
                </a:r>
                <a:r>
                  <a:rPr lang="en-US" sz="1400" i="1"/>
                  <a:t>N</a:t>
                </a:r>
                <a:r>
                  <a:rPr lang="en-US" sz="1400"/>
                  <a:t>)</a:t>
                </a:r>
              </a:p>
            </c:rich>
          </c:tx>
          <c:layout>
            <c:manualLayout>
              <c:xMode val="edge"/>
              <c:yMode val="edge"/>
              <c:x val="5.7599999999999998E-2"/>
              <c:y val="0.3562808829224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4641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999874015748029E-2"/>
          <c:y val="2.33762746869756E-2"/>
          <c:w val="0.85199999999999998"/>
          <c:h val="0.114328643345811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'Prob 1'!$F$4</c:f>
              <c:strCache>
                <c:ptCount val="1"/>
                <c:pt idx="0">
                  <c:v>N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'Prob 1'!$E$5:$E$55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'Prob 1'!$F$5:$F$55</c:f>
              <c:numCache>
                <c:formatCode>0.0</c:formatCode>
                <c:ptCount val="51"/>
                <c:pt idx="0" formatCode="General">
                  <c:v>15</c:v>
                </c:pt>
                <c:pt idx="1">
                  <c:v>17.82</c:v>
                </c:pt>
                <c:pt idx="2">
                  <c:v>21.129958080000002</c:v>
                </c:pt>
                <c:pt idx="3">
                  <c:v>24.998769593229955</c:v>
                </c:pt>
                <c:pt idx="4">
                  <c:v>29.498572726935627</c:v>
                </c:pt>
                <c:pt idx="5">
                  <c:v>34.702154637981707</c:v>
                </c:pt>
                <c:pt idx="6">
                  <c:v>40.679193936363333</c:v>
                </c:pt>
                <c:pt idx="7">
                  <c:v>47.491195268186189</c:v>
                </c:pt>
                <c:pt idx="8">
                  <c:v>55.185103419422639</c:v>
                </c:pt>
                <c:pt idx="9">
                  <c:v>63.785807591777271</c:v>
                </c:pt>
                <c:pt idx="10">
                  <c:v>73.28806571002454</c:v>
                </c:pt>
                <c:pt idx="11">
                  <c:v>83.648766391615951</c:v>
                </c:pt>
                <c:pt idx="12">
                  <c:v>94.780826774867833</c:v>
                </c:pt>
                <c:pt idx="13">
                  <c:v>106.5502680305394</c:v>
                </c:pt>
                <c:pt idx="14">
                  <c:v>118.77795394274345</c:v>
                </c:pt>
                <c:pt idx="15">
                  <c:v>131.24698285703255</c:v>
                </c:pt>
                <c:pt idx="16">
                  <c:v>143.7157630211797</c:v>
                </c:pt>
                <c:pt idx="17">
                  <c:v>155.93553919280774</c:v>
                </c:pt>
                <c:pt idx="18">
                  <c:v>167.66993312468796</c:v>
                </c:pt>
                <c:pt idx="19">
                  <c:v>178.71335457039569</c:v>
                </c:pt>
                <c:pt idx="20">
                  <c:v>188.90525500303167</c:v>
                </c:pt>
                <c:pt idx="21">
                  <c:v>198.13814970942965</c:v>
                </c:pt>
                <c:pt idx="22">
                  <c:v>206.35879855509449</c:v>
                </c:pt>
                <c:pt idx="23">
                  <c:v>213.56339527323175</c:v>
                </c:pt>
                <c:pt idx="24">
                  <c:v>219.7886152873736</c:v>
                </c:pt>
                <c:pt idx="25">
                  <c:v>225.10071001689542</c:v>
                </c:pt>
                <c:pt idx="26">
                  <c:v>229.58458830018614</c:v>
                </c:pt>
                <c:pt idx="27">
                  <c:v>233.33423941225061</c:v>
                </c:pt>
                <c:pt idx="28">
                  <c:v>236.44519346902595</c:v>
                </c:pt>
                <c:pt idx="29">
                  <c:v>239.00916855114704</c:v>
                </c:pt>
                <c:pt idx="30">
                  <c:v>241.11069614016796</c:v>
                </c:pt>
                <c:pt idx="31">
                  <c:v>242.82534113364443</c:v>
                </c:pt>
                <c:pt idx="32">
                  <c:v>244.21909232303668</c:v>
                </c:pt>
                <c:pt idx="33">
                  <c:v>245.34853874357367</c:v>
                </c:pt>
                <c:pt idx="34">
                  <c:v>246.26152212140292</c:v>
                </c:pt>
                <c:pt idx="35">
                  <c:v>246.99803672364334</c:v>
                </c:pt>
                <c:pt idx="36">
                  <c:v>247.59121995210458</c:v>
                </c:pt>
                <c:pt idx="37">
                  <c:v>248.06833418462836</c:v>
                </c:pt>
                <c:pt idx="38">
                  <c:v>248.45168228144487</c:v>
                </c:pt>
                <c:pt idx="39">
                  <c:v>248.75942799494982</c:v>
                </c:pt>
                <c:pt idx="40">
                  <c:v>249.00631118084007</c:v>
                </c:pt>
                <c:pt idx="41">
                  <c:v>249.2042590106966</c:v>
                </c:pt>
                <c:pt idx="42">
                  <c:v>249.36290064557963</c:v>
                </c:pt>
                <c:pt idx="43">
                  <c:v>249.48999579999378</c:v>
                </c:pt>
                <c:pt idx="44">
                  <c:v>249.59178855656779</c:v>
                </c:pt>
                <c:pt idx="45">
                  <c:v>249.67329753598818</c:v>
                </c:pt>
                <c:pt idx="46">
                  <c:v>249.73855264119055</c:v>
                </c:pt>
                <c:pt idx="47">
                  <c:v>249.79078742917531</c:v>
                </c:pt>
                <c:pt idx="48">
                  <c:v>249.83259492742042</c:v>
                </c:pt>
                <c:pt idx="49">
                  <c:v>249.86605352236967</c:v>
                </c:pt>
                <c:pt idx="50">
                  <c:v>249.89282846456862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81-2547-8139-50C9823F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643872"/>
        <c:axId val="695267984"/>
      </c:scatterChart>
      <c:valAx>
        <c:axId val="848643872"/>
        <c:scaling>
          <c:orientation val="minMax"/>
          <c:max val="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267984"/>
        <c:crosses val="autoZero"/>
        <c:crossBetween val="midCat"/>
      </c:valAx>
      <c:valAx>
        <c:axId val="6952679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Abundance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43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'Prob 1'!$F$4</c:f>
              <c:strCache>
                <c:ptCount val="1"/>
                <c:pt idx="0">
                  <c:v>N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'Prob 1'!$E$5:$E$55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'Prob 1'!$G$5:$G$55</c:f>
              <c:numCache>
                <c:formatCode>0.0</c:formatCode>
                <c:ptCount val="51"/>
                <c:pt idx="0" formatCode="General">
                  <c:v>300</c:v>
                </c:pt>
                <c:pt idx="1">
                  <c:v>288</c:v>
                </c:pt>
                <c:pt idx="2">
                  <c:v>279.2448</c:v>
                </c:pt>
                <c:pt idx="3">
                  <c:v>272.71163333836802</c:v>
                </c:pt>
                <c:pt idx="4">
                  <c:v>267.75665203957726</c:v>
                </c:pt>
                <c:pt idx="5">
                  <c:v>263.95308267833809</c:v>
                </c:pt>
                <c:pt idx="6">
                  <c:v>261.00671532968767</c:v>
                </c:pt>
                <c:pt idx="7">
                  <c:v>258.70845403787109</c:v>
                </c:pt>
                <c:pt idx="8">
                  <c:v>256.9060934929131</c:v>
                </c:pt>
                <c:pt idx="9">
                  <c:v>255.4867194924642</c:v>
                </c:pt>
                <c:pt idx="10">
                  <c:v>254.36529232134018</c:v>
                </c:pt>
                <c:pt idx="11">
                  <c:v>253.47698923543155</c:v>
                </c:pt>
                <c:pt idx="12">
                  <c:v>252.77191982503058</c:v>
                </c:pt>
                <c:pt idx="13">
                  <c:v>252.21138902841136</c:v>
                </c:pt>
                <c:pt idx="14">
                  <c:v>251.76519902958111</c:v>
                </c:pt>
                <c:pt idx="15">
                  <c:v>251.40966648157365</c:v>
                </c:pt>
                <c:pt idx="16">
                  <c:v>251.12614345758752</c:v>
                </c:pt>
                <c:pt idx="17">
                  <c:v>250.89990020680037</c:v>
                </c:pt>
                <c:pt idx="18">
                  <c:v>250.71927230913454</c:v>
                </c:pt>
                <c:pt idx="19">
                  <c:v>250.57500396518387</c:v>
                </c:pt>
                <c:pt idx="20">
                  <c:v>250.45973866849911</c:v>
                </c:pt>
                <c:pt idx="21">
                  <c:v>250.36762184708465</c:v>
                </c:pt>
                <c:pt idx="22">
                  <c:v>250.29398936100975</c:v>
                </c:pt>
                <c:pt idx="23">
                  <c:v>250.23512234501229</c:v>
                </c:pt>
                <c:pt idx="24">
                  <c:v>250.18805364999614</c:v>
                </c:pt>
                <c:pt idx="25">
                  <c:v>250.15041462865668</c:v>
                </c:pt>
                <c:pt idx="26">
                  <c:v>250.12031360327694</c:v>
                </c:pt>
                <c:pt idx="27">
                  <c:v>250.09623930233104</c:v>
                </c:pt>
                <c:pt idx="28">
                  <c:v>250.07698403226217</c:v>
                </c:pt>
                <c:pt idx="29">
                  <c:v>250.06158248457675</c:v>
                </c:pt>
                <c:pt idx="30">
                  <c:v>250.04926295373946</c:v>
                </c:pt>
                <c:pt idx="31">
                  <c:v>250.03940842152068</c:v>
                </c:pt>
                <c:pt idx="32">
                  <c:v>250.03152549479759</c:v>
                </c:pt>
                <c:pt idx="33">
                  <c:v>250.02521960075262</c:v>
                </c:pt>
                <c:pt idx="34">
                  <c:v>250.02017517177947</c:v>
                </c:pt>
                <c:pt idx="35">
                  <c:v>250.01613981179352</c:v>
                </c:pt>
                <c:pt idx="36">
                  <c:v>250.01291164104001</c:v>
                </c:pt>
                <c:pt idx="37">
                  <c:v>250.01032917946364</c:v>
                </c:pt>
                <c:pt idx="38">
                  <c:v>250.00826325821734</c:v>
                </c:pt>
                <c:pt idx="39">
                  <c:v>250.00661055194871</c:v>
                </c:pt>
                <c:pt idx="40">
                  <c:v>250.00528840659945</c:v>
                </c:pt>
                <c:pt idx="41">
                  <c:v>250.00423070290577</c:v>
                </c:pt>
                <c:pt idx="42">
                  <c:v>250.00338454800553</c:v>
                </c:pt>
                <c:pt idx="43">
                  <c:v>250.00270762924029</c:v>
                </c:pt>
                <c:pt idx="44">
                  <c:v>250.00216609752724</c:v>
                </c:pt>
                <c:pt idx="45">
                  <c:v>250.00173287426821</c:v>
                </c:pt>
                <c:pt idx="46">
                  <c:v>250.00138629701229</c:v>
                </c:pt>
                <c:pt idx="47">
                  <c:v>250.00110903607236</c:v>
                </c:pt>
                <c:pt idx="48">
                  <c:v>250.00088722787393</c:v>
                </c:pt>
                <c:pt idx="49">
                  <c:v>250.0007097816694</c:v>
                </c:pt>
                <c:pt idx="50">
                  <c:v>250.00056782493249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4A-4448-A292-93FD1D9AC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643872"/>
        <c:axId val="695267984"/>
      </c:scatterChart>
      <c:valAx>
        <c:axId val="848643872"/>
        <c:scaling>
          <c:orientation val="minMax"/>
          <c:max val="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267984"/>
        <c:crosses val="autoZero"/>
        <c:crossBetween val="midCat"/>
      </c:valAx>
      <c:valAx>
        <c:axId val="6952679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Abundance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43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'Prob 2 warblers'!$B$1</c:f>
              <c:strCache>
                <c:ptCount val="1"/>
                <c:pt idx="0">
                  <c:v>n</c:v>
                </c:pt>
              </c:strCache>
            </c:strRef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'Prob 2 warblers'!$A$2:$A$35</c:f>
              <c:numCache>
                <c:formatCode>General</c:formatCode>
                <c:ptCount val="34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</c:numCache>
            </c:numRef>
          </c:xVal>
          <c:yVal>
            <c:numRef>
              <c:f>'Prob 2 warblers'!$B$2:$B$35</c:f>
              <c:numCache>
                <c:formatCode>General</c:formatCode>
                <c:ptCount val="34"/>
                <c:pt idx="0">
                  <c:v>4</c:v>
                </c:pt>
                <c:pt idx="1">
                  <c:v>7</c:v>
                </c:pt>
                <c:pt idx="2">
                  <c:v>11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14</c:v>
                </c:pt>
                <c:pt idx="11">
                  <c:v>8</c:v>
                </c:pt>
                <c:pt idx="12">
                  <c:v>12</c:v>
                </c:pt>
                <c:pt idx="13">
                  <c:v>14</c:v>
                </c:pt>
                <c:pt idx="14">
                  <c:v>13.5</c:v>
                </c:pt>
                <c:pt idx="15">
                  <c:v>9.5</c:v>
                </c:pt>
                <c:pt idx="16">
                  <c:v>8.5</c:v>
                </c:pt>
                <c:pt idx="17">
                  <c:v>10.5</c:v>
                </c:pt>
                <c:pt idx="18">
                  <c:v>11.5</c:v>
                </c:pt>
                <c:pt idx="19">
                  <c:v>9</c:v>
                </c:pt>
                <c:pt idx="20">
                  <c:v>15</c:v>
                </c:pt>
                <c:pt idx="21">
                  <c:v>16</c:v>
                </c:pt>
                <c:pt idx="22">
                  <c:v>13.5</c:v>
                </c:pt>
                <c:pt idx="23">
                  <c:v>15</c:v>
                </c:pt>
                <c:pt idx="24">
                  <c:v>10</c:v>
                </c:pt>
                <c:pt idx="25">
                  <c:v>7</c:v>
                </c:pt>
                <c:pt idx="26">
                  <c:v>9.9</c:v>
                </c:pt>
                <c:pt idx="27">
                  <c:v>5.6</c:v>
                </c:pt>
                <c:pt idx="28">
                  <c:v>8.3000000000000007</c:v>
                </c:pt>
                <c:pt idx="29">
                  <c:v>8.3000000000000007</c:v>
                </c:pt>
                <c:pt idx="30">
                  <c:v>11</c:v>
                </c:pt>
                <c:pt idx="31">
                  <c:v>10.5</c:v>
                </c:pt>
                <c:pt idx="32">
                  <c:v>9</c:v>
                </c:pt>
                <c:pt idx="33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58-3E41-A39B-17F8260EB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5270719"/>
        <c:axId val="1255272399"/>
      </c:scatterChart>
      <c:valAx>
        <c:axId val="1255270719"/>
        <c:scaling>
          <c:orientation val="minMax"/>
          <c:min val="196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272399"/>
        <c:crosses val="autoZero"/>
        <c:crossBetween val="midCat"/>
      </c:valAx>
      <c:valAx>
        <c:axId val="1255272399"/>
        <c:scaling>
          <c:orientation val="minMax"/>
          <c:max val="1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Population density </a:t>
                </a:r>
              </a:p>
              <a:p>
                <a:pPr>
                  <a:defRPr sz="1200"/>
                </a:pPr>
                <a:r>
                  <a:rPr lang="en-US" sz="1200"/>
                  <a:t>(adults/ 10 ha)</a:t>
                </a:r>
              </a:p>
            </c:rich>
          </c:tx>
          <c:layout>
            <c:manualLayout>
              <c:xMode val="edge"/>
              <c:yMode val="edge"/>
              <c:x val="4.7560984323420555E-2"/>
              <c:y val="0.21050337065567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270719"/>
        <c:crosses val="autoZero"/>
        <c:crossBetween val="midCat"/>
        <c:majorUnit val="4"/>
        <c:min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tx>
            <c:strRef>
              <c:f>'Prob 2 warblers'!$E$1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accent3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'Prob 2 warblers'!$B$2:$B$39</c:f>
              <c:numCache>
                <c:formatCode>General</c:formatCode>
                <c:ptCount val="38"/>
                <c:pt idx="0">
                  <c:v>4</c:v>
                </c:pt>
                <c:pt idx="1">
                  <c:v>7</c:v>
                </c:pt>
                <c:pt idx="2">
                  <c:v>11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14</c:v>
                </c:pt>
                <c:pt idx="11">
                  <c:v>8</c:v>
                </c:pt>
                <c:pt idx="12">
                  <c:v>12</c:v>
                </c:pt>
                <c:pt idx="13">
                  <c:v>14</c:v>
                </c:pt>
                <c:pt idx="14">
                  <c:v>13.5</c:v>
                </c:pt>
                <c:pt idx="15">
                  <c:v>9.5</c:v>
                </c:pt>
                <c:pt idx="16">
                  <c:v>8.5</c:v>
                </c:pt>
                <c:pt idx="17">
                  <c:v>10.5</c:v>
                </c:pt>
                <c:pt idx="18">
                  <c:v>11.5</c:v>
                </c:pt>
                <c:pt idx="19">
                  <c:v>9</c:v>
                </c:pt>
                <c:pt idx="20">
                  <c:v>15</c:v>
                </c:pt>
                <c:pt idx="21">
                  <c:v>16</c:v>
                </c:pt>
                <c:pt idx="22">
                  <c:v>13.5</c:v>
                </c:pt>
                <c:pt idx="23">
                  <c:v>15</c:v>
                </c:pt>
                <c:pt idx="24">
                  <c:v>10</c:v>
                </c:pt>
                <c:pt idx="25">
                  <c:v>7</c:v>
                </c:pt>
                <c:pt idx="26">
                  <c:v>9.9</c:v>
                </c:pt>
                <c:pt idx="27">
                  <c:v>5.6</c:v>
                </c:pt>
                <c:pt idx="28">
                  <c:v>8.3000000000000007</c:v>
                </c:pt>
                <c:pt idx="29">
                  <c:v>8.3000000000000007</c:v>
                </c:pt>
                <c:pt idx="30">
                  <c:v>11</c:v>
                </c:pt>
                <c:pt idx="31">
                  <c:v>10.5</c:v>
                </c:pt>
                <c:pt idx="32">
                  <c:v>9</c:v>
                </c:pt>
                <c:pt idx="33">
                  <c:v>9</c:v>
                </c:pt>
                <c:pt idx="34">
                  <c:v>0</c:v>
                </c:pt>
                <c:pt idx="35">
                  <c:v>17</c:v>
                </c:pt>
              </c:numCache>
            </c:numRef>
          </c:xVal>
          <c:yVal>
            <c:numRef>
              <c:f>'Prob 2 warblers'!$E$2:$E$39</c:f>
              <c:numCache>
                <c:formatCode>General</c:formatCode>
                <c:ptCount val="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F5-E846-9F13-D1798F18D482}"/>
            </c:ext>
          </c:extLst>
        </c:ser>
        <c:ser>
          <c:idx val="0"/>
          <c:order val="1"/>
          <c:tx>
            <c:strRef>
              <c:f>'Prob 2 warblers'!$C$1</c:f>
              <c:strCache>
                <c:ptCount val="1"/>
                <c:pt idx="0">
                  <c:v>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4143161077978978"/>
                  <c:y val="-2.0475865205279699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'Prob 2 warblers'!$B$2:$B$39</c:f>
              <c:numCache>
                <c:formatCode>General</c:formatCode>
                <c:ptCount val="38"/>
                <c:pt idx="0">
                  <c:v>4</c:v>
                </c:pt>
                <c:pt idx="1">
                  <c:v>7</c:v>
                </c:pt>
                <c:pt idx="2">
                  <c:v>11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14</c:v>
                </c:pt>
                <c:pt idx="11">
                  <c:v>8</c:v>
                </c:pt>
                <c:pt idx="12">
                  <c:v>12</c:v>
                </c:pt>
                <c:pt idx="13">
                  <c:v>14</c:v>
                </c:pt>
                <c:pt idx="14">
                  <c:v>13.5</c:v>
                </c:pt>
                <c:pt idx="15">
                  <c:v>9.5</c:v>
                </c:pt>
                <c:pt idx="16">
                  <c:v>8.5</c:v>
                </c:pt>
                <c:pt idx="17">
                  <c:v>10.5</c:v>
                </c:pt>
                <c:pt idx="18">
                  <c:v>11.5</c:v>
                </c:pt>
                <c:pt idx="19">
                  <c:v>9</c:v>
                </c:pt>
                <c:pt idx="20">
                  <c:v>15</c:v>
                </c:pt>
                <c:pt idx="21">
                  <c:v>16</c:v>
                </c:pt>
                <c:pt idx="22">
                  <c:v>13.5</c:v>
                </c:pt>
                <c:pt idx="23">
                  <c:v>15</c:v>
                </c:pt>
                <c:pt idx="24">
                  <c:v>10</c:v>
                </c:pt>
                <c:pt idx="25">
                  <c:v>7</c:v>
                </c:pt>
                <c:pt idx="26">
                  <c:v>9.9</c:v>
                </c:pt>
                <c:pt idx="27">
                  <c:v>5.6</c:v>
                </c:pt>
                <c:pt idx="28">
                  <c:v>8.3000000000000007</c:v>
                </c:pt>
                <c:pt idx="29">
                  <c:v>8.3000000000000007</c:v>
                </c:pt>
                <c:pt idx="30">
                  <c:v>11</c:v>
                </c:pt>
                <c:pt idx="31">
                  <c:v>10.5</c:v>
                </c:pt>
                <c:pt idx="32">
                  <c:v>9</c:v>
                </c:pt>
                <c:pt idx="33">
                  <c:v>9</c:v>
                </c:pt>
                <c:pt idx="34">
                  <c:v>0</c:v>
                </c:pt>
                <c:pt idx="35">
                  <c:v>17</c:v>
                </c:pt>
              </c:numCache>
            </c:numRef>
          </c:xVal>
          <c:yVal>
            <c:numRef>
              <c:f>'Prob 2 warblers'!$C$2:$C$39</c:f>
              <c:numCache>
                <c:formatCode>General</c:formatCode>
                <c:ptCount val="38"/>
                <c:pt idx="0">
                  <c:v>0.75</c:v>
                </c:pt>
                <c:pt idx="1">
                  <c:v>0.5714285714285714</c:v>
                </c:pt>
                <c:pt idx="2">
                  <c:v>-0.18181818181818182</c:v>
                </c:pt>
                <c:pt idx="3">
                  <c:v>0.22222222222222221</c:v>
                </c:pt>
                <c:pt idx="4">
                  <c:v>0</c:v>
                </c:pt>
                <c:pt idx="5">
                  <c:v>9.0909090909090912E-2</c:v>
                </c:pt>
                <c:pt idx="6">
                  <c:v>-8.3333333333333329E-2</c:v>
                </c:pt>
                <c:pt idx="7">
                  <c:v>9.0909090909090912E-2</c:v>
                </c:pt>
                <c:pt idx="8">
                  <c:v>-0.16666666666666666</c:v>
                </c:pt>
                <c:pt idx="9">
                  <c:v>0.4</c:v>
                </c:pt>
                <c:pt idx="10">
                  <c:v>-0.42857142857142855</c:v>
                </c:pt>
                <c:pt idx="11">
                  <c:v>0.5</c:v>
                </c:pt>
                <c:pt idx="12">
                  <c:v>0.16666666666666666</c:v>
                </c:pt>
                <c:pt idx="13">
                  <c:v>-3.5714285714285712E-2</c:v>
                </c:pt>
                <c:pt idx="14">
                  <c:v>-0.29629629629629628</c:v>
                </c:pt>
                <c:pt idx="15">
                  <c:v>-0.10526315789473684</c:v>
                </c:pt>
                <c:pt idx="16">
                  <c:v>0.23529411764705882</c:v>
                </c:pt>
                <c:pt idx="17">
                  <c:v>9.5238095238095233E-2</c:v>
                </c:pt>
                <c:pt idx="18">
                  <c:v>-0.21739130434782608</c:v>
                </c:pt>
                <c:pt idx="19">
                  <c:v>0.66666666666666663</c:v>
                </c:pt>
                <c:pt idx="20">
                  <c:v>6.6666666666666666E-2</c:v>
                </c:pt>
                <c:pt idx="21">
                  <c:v>-0.15625</c:v>
                </c:pt>
                <c:pt idx="22">
                  <c:v>0.1111111111111111</c:v>
                </c:pt>
                <c:pt idx="23">
                  <c:v>-0.33333333333333331</c:v>
                </c:pt>
                <c:pt idx="24">
                  <c:v>-0.3</c:v>
                </c:pt>
                <c:pt idx="25">
                  <c:v>0.41428571428571431</c:v>
                </c:pt>
                <c:pt idx="26">
                  <c:v>-0.43434343434343442</c:v>
                </c:pt>
                <c:pt idx="27">
                  <c:v>0.48214285714285737</c:v>
                </c:pt>
                <c:pt idx="28">
                  <c:v>0</c:v>
                </c:pt>
                <c:pt idx="29">
                  <c:v>0.32530120481927699</c:v>
                </c:pt>
                <c:pt idx="30">
                  <c:v>-4.5454545454545456E-2</c:v>
                </c:pt>
                <c:pt idx="31">
                  <c:v>-0.14285714285714285</c:v>
                </c:pt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F5-E846-9F13-D1798F18D482}"/>
            </c:ext>
          </c:extLst>
        </c:ser>
        <c:ser>
          <c:idx val="1"/>
          <c:order val="2"/>
          <c:tx>
            <c:strRef>
              <c:f>'Prob 2 warblers'!$D$1</c:f>
              <c:strCache>
                <c:ptCount val="1"/>
                <c:pt idx="0">
                  <c:v>ref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'Prob 2 warblers'!$B$2:$B$39</c:f>
              <c:numCache>
                <c:formatCode>General</c:formatCode>
                <c:ptCount val="38"/>
                <c:pt idx="0">
                  <c:v>4</c:v>
                </c:pt>
                <c:pt idx="1">
                  <c:v>7</c:v>
                </c:pt>
                <c:pt idx="2">
                  <c:v>11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14</c:v>
                </c:pt>
                <c:pt idx="11">
                  <c:v>8</c:v>
                </c:pt>
                <c:pt idx="12">
                  <c:v>12</c:v>
                </c:pt>
                <c:pt idx="13">
                  <c:v>14</c:v>
                </c:pt>
                <c:pt idx="14">
                  <c:v>13.5</c:v>
                </c:pt>
                <c:pt idx="15">
                  <c:v>9.5</c:v>
                </c:pt>
                <c:pt idx="16">
                  <c:v>8.5</c:v>
                </c:pt>
                <c:pt idx="17">
                  <c:v>10.5</c:v>
                </c:pt>
                <c:pt idx="18">
                  <c:v>11.5</c:v>
                </c:pt>
                <c:pt idx="19">
                  <c:v>9</c:v>
                </c:pt>
                <c:pt idx="20">
                  <c:v>15</c:v>
                </c:pt>
                <c:pt idx="21">
                  <c:v>16</c:v>
                </c:pt>
                <c:pt idx="22">
                  <c:v>13.5</c:v>
                </c:pt>
                <c:pt idx="23">
                  <c:v>15</c:v>
                </c:pt>
                <c:pt idx="24">
                  <c:v>10</c:v>
                </c:pt>
                <c:pt idx="25">
                  <c:v>7</c:v>
                </c:pt>
                <c:pt idx="26">
                  <c:v>9.9</c:v>
                </c:pt>
                <c:pt idx="27">
                  <c:v>5.6</c:v>
                </c:pt>
                <c:pt idx="28">
                  <c:v>8.3000000000000007</c:v>
                </c:pt>
                <c:pt idx="29">
                  <c:v>8.3000000000000007</c:v>
                </c:pt>
                <c:pt idx="30">
                  <c:v>11</c:v>
                </c:pt>
                <c:pt idx="31">
                  <c:v>10.5</c:v>
                </c:pt>
                <c:pt idx="32">
                  <c:v>9</c:v>
                </c:pt>
                <c:pt idx="33">
                  <c:v>9</c:v>
                </c:pt>
                <c:pt idx="34">
                  <c:v>0</c:v>
                </c:pt>
                <c:pt idx="35">
                  <c:v>17</c:v>
                </c:pt>
              </c:numCache>
            </c:numRef>
          </c:xVal>
          <c:yVal>
            <c:numRef>
              <c:f>'Prob 2 warblers'!$D$2:$D$39</c:f>
              <c:numCache>
                <c:formatCode>General</c:formatCode>
                <c:ptCount val="38"/>
                <c:pt idx="34">
                  <c:v>0</c:v>
                </c:pt>
                <c:pt idx="3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F5-E846-9F13-D1798F18D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9920991"/>
        <c:axId val="1239923967"/>
      </c:scatterChart>
      <c:valAx>
        <c:axId val="1239920991"/>
        <c:scaling>
          <c:orientation val="minMax"/>
          <c:max val="17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Population density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923967"/>
        <c:crossesAt val="-0.5"/>
        <c:crossBetween val="midCat"/>
        <c:majorUnit val="4"/>
      </c:valAx>
      <c:valAx>
        <c:axId val="1239923967"/>
        <c:scaling>
          <c:orientation val="minMax"/>
          <c:max val="1"/>
          <c:min val="-0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Per capita population growth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9209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'Prob 3 deer'!$C$1</c:f>
              <c:strCache>
                <c:ptCount val="1"/>
                <c:pt idx="0">
                  <c:v>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666490257461541E-2"/>
                  <c:y val="-0.47749028597102849"/>
                </c:manualLayout>
              </c:layout>
              <c:numFmt formatCode="#,##0.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'Prob 3 deer'!$B$2:$B$30</c:f>
              <c:numCache>
                <c:formatCode>General</c:formatCode>
                <c:ptCount val="29"/>
                <c:pt idx="0">
                  <c:v>16</c:v>
                </c:pt>
                <c:pt idx="1">
                  <c:v>30</c:v>
                </c:pt>
                <c:pt idx="2">
                  <c:v>50</c:v>
                </c:pt>
                <c:pt idx="3">
                  <c:v>80</c:v>
                </c:pt>
                <c:pt idx="4">
                  <c:v>140</c:v>
                </c:pt>
                <c:pt idx="5">
                  <c:v>160</c:v>
                </c:pt>
                <c:pt idx="6">
                  <c:v>220</c:v>
                </c:pt>
                <c:pt idx="7">
                  <c:v>155</c:v>
                </c:pt>
                <c:pt idx="8">
                  <c:v>215</c:v>
                </c:pt>
                <c:pt idx="9">
                  <c:v>170</c:v>
                </c:pt>
                <c:pt idx="10">
                  <c:v>145</c:v>
                </c:pt>
                <c:pt idx="11">
                  <c:v>140</c:v>
                </c:pt>
                <c:pt idx="12">
                  <c:v>143</c:v>
                </c:pt>
                <c:pt idx="13">
                  <c:v>130</c:v>
                </c:pt>
                <c:pt idx="14">
                  <c:v>130</c:v>
                </c:pt>
                <c:pt idx="15">
                  <c:v>120</c:v>
                </c:pt>
                <c:pt idx="16">
                  <c:v>110</c:v>
                </c:pt>
                <c:pt idx="17">
                  <c:v>106</c:v>
                </c:pt>
                <c:pt idx="18">
                  <c:v>104</c:v>
                </c:pt>
                <c:pt idx="19">
                  <c:v>160</c:v>
                </c:pt>
                <c:pt idx="20">
                  <c:v>130</c:v>
                </c:pt>
                <c:pt idx="21">
                  <c:v>103</c:v>
                </c:pt>
                <c:pt idx="22">
                  <c:v>132</c:v>
                </c:pt>
                <c:pt idx="23">
                  <c:v>130</c:v>
                </c:pt>
                <c:pt idx="24">
                  <c:v>87</c:v>
                </c:pt>
                <c:pt idx="25">
                  <c:v>121</c:v>
                </c:pt>
                <c:pt idx="26">
                  <c:v>127</c:v>
                </c:pt>
                <c:pt idx="27">
                  <c:v>0</c:v>
                </c:pt>
                <c:pt idx="28">
                  <c:v>250</c:v>
                </c:pt>
              </c:numCache>
            </c:numRef>
          </c:xVal>
          <c:yVal>
            <c:numRef>
              <c:f>'Prob 3 deer'!$C$2:$C$30</c:f>
              <c:numCache>
                <c:formatCode>0.000</c:formatCode>
                <c:ptCount val="29"/>
                <c:pt idx="0">
                  <c:v>0.875</c:v>
                </c:pt>
                <c:pt idx="1">
                  <c:v>0.66666666666666663</c:v>
                </c:pt>
                <c:pt idx="2">
                  <c:v>0.6</c:v>
                </c:pt>
                <c:pt idx="3">
                  <c:v>0.75</c:v>
                </c:pt>
                <c:pt idx="4">
                  <c:v>0.14285714285714285</c:v>
                </c:pt>
                <c:pt idx="5">
                  <c:v>0.375</c:v>
                </c:pt>
                <c:pt idx="6">
                  <c:v>-0.29545454545454547</c:v>
                </c:pt>
                <c:pt idx="7">
                  <c:v>0.38709677419354838</c:v>
                </c:pt>
                <c:pt idx="8">
                  <c:v>-0.20930232558139536</c:v>
                </c:pt>
                <c:pt idx="9">
                  <c:v>-0.14705882352941177</c:v>
                </c:pt>
                <c:pt idx="10">
                  <c:v>-3.4482758620689655E-2</c:v>
                </c:pt>
                <c:pt idx="11">
                  <c:v>2.1428571428571429E-2</c:v>
                </c:pt>
                <c:pt idx="12">
                  <c:v>-9.0909090909090912E-2</c:v>
                </c:pt>
                <c:pt idx="13">
                  <c:v>0</c:v>
                </c:pt>
                <c:pt idx="14">
                  <c:v>-7.6923076923076927E-2</c:v>
                </c:pt>
                <c:pt idx="15">
                  <c:v>-8.3333333333333329E-2</c:v>
                </c:pt>
                <c:pt idx="16">
                  <c:v>-3.6363636363636362E-2</c:v>
                </c:pt>
                <c:pt idx="17">
                  <c:v>-1.8867924528301886E-2</c:v>
                </c:pt>
                <c:pt idx="18">
                  <c:v>0.53846153846153844</c:v>
                </c:pt>
                <c:pt idx="19">
                  <c:v>-0.1875</c:v>
                </c:pt>
                <c:pt idx="20">
                  <c:v>-0.2076923076923077</c:v>
                </c:pt>
                <c:pt idx="21">
                  <c:v>0.28155339805825241</c:v>
                </c:pt>
                <c:pt idx="22">
                  <c:v>-1.5151515151515152E-2</c:v>
                </c:pt>
                <c:pt idx="23">
                  <c:v>-0.33076923076923076</c:v>
                </c:pt>
                <c:pt idx="24">
                  <c:v>0.39080459770114945</c:v>
                </c:pt>
                <c:pt idx="25">
                  <c:v>4.9586776859504134E-2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2B-884A-955F-FBE49DB54416}"/>
            </c:ext>
          </c:extLst>
        </c:ser>
        <c:ser>
          <c:idx val="1"/>
          <c:order val="1"/>
          <c:tx>
            <c:strRef>
              <c:f>'Prob 3 deer'!$D$1</c:f>
              <c:strCache>
                <c:ptCount val="1"/>
                <c:pt idx="0">
                  <c:v>reference line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'Prob 3 deer'!$B$2:$B$30</c:f>
              <c:numCache>
                <c:formatCode>General</c:formatCode>
                <c:ptCount val="29"/>
                <c:pt idx="0">
                  <c:v>16</c:v>
                </c:pt>
                <c:pt idx="1">
                  <c:v>30</c:v>
                </c:pt>
                <c:pt idx="2">
                  <c:v>50</c:v>
                </c:pt>
                <c:pt idx="3">
                  <c:v>80</c:v>
                </c:pt>
                <c:pt idx="4">
                  <c:v>140</c:v>
                </c:pt>
                <c:pt idx="5">
                  <c:v>160</c:v>
                </c:pt>
                <c:pt idx="6">
                  <c:v>220</c:v>
                </c:pt>
                <c:pt idx="7">
                  <c:v>155</c:v>
                </c:pt>
                <c:pt idx="8">
                  <c:v>215</c:v>
                </c:pt>
                <c:pt idx="9">
                  <c:v>170</c:v>
                </c:pt>
                <c:pt idx="10">
                  <c:v>145</c:v>
                </c:pt>
                <c:pt idx="11">
                  <c:v>140</c:v>
                </c:pt>
                <c:pt idx="12">
                  <c:v>143</c:v>
                </c:pt>
                <c:pt idx="13">
                  <c:v>130</c:v>
                </c:pt>
                <c:pt idx="14">
                  <c:v>130</c:v>
                </c:pt>
                <c:pt idx="15">
                  <c:v>120</c:v>
                </c:pt>
                <c:pt idx="16">
                  <c:v>110</c:v>
                </c:pt>
                <c:pt idx="17">
                  <c:v>106</c:v>
                </c:pt>
                <c:pt idx="18">
                  <c:v>104</c:v>
                </c:pt>
                <c:pt idx="19">
                  <c:v>160</c:v>
                </c:pt>
                <c:pt idx="20">
                  <c:v>130</c:v>
                </c:pt>
                <c:pt idx="21">
                  <c:v>103</c:v>
                </c:pt>
                <c:pt idx="22">
                  <c:v>132</c:v>
                </c:pt>
                <c:pt idx="23">
                  <c:v>130</c:v>
                </c:pt>
                <c:pt idx="24">
                  <c:v>87</c:v>
                </c:pt>
                <c:pt idx="25">
                  <c:v>121</c:v>
                </c:pt>
                <c:pt idx="26">
                  <c:v>127</c:v>
                </c:pt>
                <c:pt idx="27">
                  <c:v>0</c:v>
                </c:pt>
                <c:pt idx="28">
                  <c:v>250</c:v>
                </c:pt>
              </c:numCache>
            </c:numRef>
          </c:xVal>
          <c:yVal>
            <c:numRef>
              <c:f>'Prob 3 deer'!$D$2:$D$30</c:f>
              <c:numCache>
                <c:formatCode>General</c:formatCode>
                <c:ptCount val="29"/>
                <c:pt idx="27">
                  <c:v>0</c:v>
                </c:pt>
                <c:pt idx="2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2B-884A-955F-FBE49DB54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9087552"/>
        <c:axId val="847654560"/>
      </c:scatterChart>
      <c:valAx>
        <c:axId val="849087552"/>
        <c:scaling>
          <c:orientation val="minMax"/>
          <c:max val="2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Abundance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7654560"/>
        <c:crossesAt val="-0.4"/>
        <c:crossBetween val="midCat"/>
      </c:valAx>
      <c:valAx>
        <c:axId val="847654560"/>
        <c:scaling>
          <c:orientation val="minMax"/>
          <c:min val="-0.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Per capiat growth</a:t>
                </a:r>
                <a:r>
                  <a:rPr lang="en-US" sz="1200" baseline="0"/>
                  <a:t> rate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087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'Prob 3 deer'!$B$1</c:f>
              <c:strCache>
                <c:ptCount val="1"/>
                <c:pt idx="0">
                  <c:v>N</c:v>
                </c:pt>
              </c:strCache>
            </c:strRef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'Prob 3 deer'!$A$2:$A$28</c:f>
              <c:numCache>
                <c:formatCode>General</c:formatCode>
                <c:ptCount val="27"/>
                <c:pt idx="0">
                  <c:v>1927</c:v>
                </c:pt>
                <c:pt idx="1">
                  <c:v>1928</c:v>
                </c:pt>
                <c:pt idx="2">
                  <c:v>1929</c:v>
                </c:pt>
                <c:pt idx="3">
                  <c:v>1930</c:v>
                </c:pt>
                <c:pt idx="4">
                  <c:v>1931</c:v>
                </c:pt>
                <c:pt idx="5">
                  <c:v>1932</c:v>
                </c:pt>
                <c:pt idx="6">
                  <c:v>1933</c:v>
                </c:pt>
                <c:pt idx="7">
                  <c:v>1934</c:v>
                </c:pt>
                <c:pt idx="8">
                  <c:v>1935</c:v>
                </c:pt>
                <c:pt idx="9">
                  <c:v>1936</c:v>
                </c:pt>
                <c:pt idx="10">
                  <c:v>1937</c:v>
                </c:pt>
                <c:pt idx="11">
                  <c:v>1938</c:v>
                </c:pt>
                <c:pt idx="12">
                  <c:v>1939</c:v>
                </c:pt>
                <c:pt idx="13">
                  <c:v>1940</c:v>
                </c:pt>
                <c:pt idx="14">
                  <c:v>1941</c:v>
                </c:pt>
                <c:pt idx="15">
                  <c:v>1942</c:v>
                </c:pt>
                <c:pt idx="16">
                  <c:v>1943</c:v>
                </c:pt>
                <c:pt idx="17">
                  <c:v>1944</c:v>
                </c:pt>
                <c:pt idx="18">
                  <c:v>1945</c:v>
                </c:pt>
                <c:pt idx="19">
                  <c:v>1946</c:v>
                </c:pt>
                <c:pt idx="20">
                  <c:v>1947</c:v>
                </c:pt>
                <c:pt idx="21">
                  <c:v>1948</c:v>
                </c:pt>
                <c:pt idx="22">
                  <c:v>1949</c:v>
                </c:pt>
                <c:pt idx="23">
                  <c:v>1950</c:v>
                </c:pt>
                <c:pt idx="24">
                  <c:v>1951</c:v>
                </c:pt>
                <c:pt idx="25">
                  <c:v>1952</c:v>
                </c:pt>
                <c:pt idx="26">
                  <c:v>1953</c:v>
                </c:pt>
              </c:numCache>
            </c:numRef>
          </c:xVal>
          <c:yVal>
            <c:numRef>
              <c:f>'Prob 3 deer'!$B$2:$B$28</c:f>
              <c:numCache>
                <c:formatCode>General</c:formatCode>
                <c:ptCount val="27"/>
                <c:pt idx="0">
                  <c:v>16</c:v>
                </c:pt>
                <c:pt idx="1">
                  <c:v>30</c:v>
                </c:pt>
                <c:pt idx="2">
                  <c:v>50</c:v>
                </c:pt>
                <c:pt idx="3">
                  <c:v>80</c:v>
                </c:pt>
                <c:pt idx="4">
                  <c:v>140</c:v>
                </c:pt>
                <c:pt idx="5">
                  <c:v>160</c:v>
                </c:pt>
                <c:pt idx="6">
                  <c:v>220</c:v>
                </c:pt>
                <c:pt idx="7">
                  <c:v>155</c:v>
                </c:pt>
                <c:pt idx="8">
                  <c:v>215</c:v>
                </c:pt>
                <c:pt idx="9">
                  <c:v>170</c:v>
                </c:pt>
                <c:pt idx="10">
                  <c:v>145</c:v>
                </c:pt>
                <c:pt idx="11">
                  <c:v>140</c:v>
                </c:pt>
                <c:pt idx="12">
                  <c:v>143</c:v>
                </c:pt>
                <c:pt idx="13">
                  <c:v>130</c:v>
                </c:pt>
                <c:pt idx="14">
                  <c:v>130</c:v>
                </c:pt>
                <c:pt idx="15">
                  <c:v>120</c:v>
                </c:pt>
                <c:pt idx="16">
                  <c:v>110</c:v>
                </c:pt>
                <c:pt idx="17">
                  <c:v>106</c:v>
                </c:pt>
                <c:pt idx="18">
                  <c:v>104</c:v>
                </c:pt>
                <c:pt idx="19">
                  <c:v>160</c:v>
                </c:pt>
                <c:pt idx="20">
                  <c:v>130</c:v>
                </c:pt>
                <c:pt idx="21">
                  <c:v>103</c:v>
                </c:pt>
                <c:pt idx="22">
                  <c:v>132</c:v>
                </c:pt>
                <c:pt idx="23">
                  <c:v>130</c:v>
                </c:pt>
                <c:pt idx="24">
                  <c:v>87</c:v>
                </c:pt>
                <c:pt idx="25">
                  <c:v>121</c:v>
                </c:pt>
                <c:pt idx="26">
                  <c:v>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EB-004A-9879-82E912A9F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472592"/>
        <c:axId val="816262704"/>
      </c:scatterChart>
      <c:valAx>
        <c:axId val="816472592"/>
        <c:scaling>
          <c:orientation val="minMax"/>
          <c:min val="192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262704"/>
        <c:crosses val="autoZero"/>
        <c:crossBetween val="midCat"/>
        <c:majorUnit val="5"/>
      </c:valAx>
      <c:valAx>
        <c:axId val="8162627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Abundance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472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04884574688806"/>
          <c:y val="5.7187231487117726E-2"/>
          <c:w val="0.70187425719982066"/>
          <c:h val="0.712684717418526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'Prob 5 theta'!$G$7</c:f>
              <c:strCache>
                <c:ptCount val="1"/>
                <c:pt idx="0">
                  <c:v>Kaders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l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'Prob 5 theta'!$F$8:$F$37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'Prob 5 theta'!$G$8:$G$37</c:f>
              <c:numCache>
                <c:formatCode>General</c:formatCode>
                <c:ptCount val="30"/>
                <c:pt idx="0">
                  <c:v>150</c:v>
                </c:pt>
                <c:pt idx="1">
                  <c:v>172.880859375</c:v>
                </c:pt>
                <c:pt idx="2">
                  <c:v>190.77067568315204</c:v>
                </c:pt>
                <c:pt idx="3">
                  <c:v>198.79823831697234</c:v>
                </c:pt>
                <c:pt idx="4">
                  <c:v>199.97850931472473</c:v>
                </c:pt>
                <c:pt idx="5">
                  <c:v>199.99999307324916</c:v>
                </c:pt>
                <c:pt idx="6">
                  <c:v>199.99999999999929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  <c:pt idx="20">
                  <c:v>200</c:v>
                </c:pt>
                <c:pt idx="21">
                  <c:v>200</c:v>
                </c:pt>
                <c:pt idx="22">
                  <c:v>200</c:v>
                </c:pt>
                <c:pt idx="23">
                  <c:v>200</c:v>
                </c:pt>
                <c:pt idx="24">
                  <c:v>200</c:v>
                </c:pt>
                <c:pt idx="25">
                  <c:v>200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9C-C349-9B19-5F3C9C651758}"/>
            </c:ext>
          </c:extLst>
        </c:ser>
        <c:ser>
          <c:idx val="1"/>
          <c:order val="1"/>
          <c:tx>
            <c:strRef>
              <c:f>'Prob 5 theta'!$H$7</c:f>
              <c:strCache>
                <c:ptCount val="1"/>
                <c:pt idx="0">
                  <c:v>Baricks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'Prob 5 theta'!$F$8:$F$37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'Prob 5 theta'!$H$8:$H$37</c:f>
              <c:numCache>
                <c:formatCode>General</c:formatCode>
                <c:ptCount val="30"/>
                <c:pt idx="0">
                  <c:v>150</c:v>
                </c:pt>
                <c:pt idx="1">
                  <c:v>156.38062698080844</c:v>
                </c:pt>
                <c:pt idx="2">
                  <c:v>162.08123286310308</c:v>
                </c:pt>
                <c:pt idx="3">
                  <c:v>167.13878742307057</c:v>
                </c:pt>
                <c:pt idx="4">
                  <c:v>171.59867406467387</c:v>
                </c:pt>
                <c:pt idx="5">
                  <c:v>175.51091763038866</c:v>
                </c:pt>
                <c:pt idx="6">
                  <c:v>178.92724089526487</c:v>
                </c:pt>
                <c:pt idx="7">
                  <c:v>181.89888071860369</c:v>
                </c:pt>
                <c:pt idx="8">
                  <c:v>184.47505650068427</c:v>
                </c:pt>
                <c:pt idx="9">
                  <c:v>186.70197097210331</c:v>
                </c:pt>
                <c:pt idx="10">
                  <c:v>188.62222697207875</c:v>
                </c:pt>
                <c:pt idx="11">
                  <c:v>190.27455644268139</c:v>
                </c:pt>
                <c:pt idx="12">
                  <c:v>191.69377427063876</c:v>
                </c:pt>
                <c:pt idx="13">
                  <c:v>192.91088660016084</c:v>
                </c:pt>
                <c:pt idx="14">
                  <c:v>193.95329897463427</c:v>
                </c:pt>
                <c:pt idx="15">
                  <c:v>194.84508326391361</c:v>
                </c:pt>
                <c:pt idx="16">
                  <c:v>195.60727353176242</c:v>
                </c:pt>
                <c:pt idx="17">
                  <c:v>196.25816988221968</c:v>
                </c:pt>
                <c:pt idx="18">
                  <c:v>196.81363615883467</c:v>
                </c:pt>
                <c:pt idx="19">
                  <c:v>197.28738248776355</c:v>
                </c:pt>
                <c:pt idx="20">
                  <c:v>197.69122738782497</c:v>
                </c:pt>
                <c:pt idx="21">
                  <c:v>198.0353368200345</c:v>
                </c:pt>
                <c:pt idx="22">
                  <c:v>198.32843937344498</c:v>
                </c:pt>
                <c:pt idx="23">
                  <c:v>198.5780179935997</c:v>
                </c:pt>
                <c:pt idx="24">
                  <c:v>198.79047942089721</c:v>
                </c:pt>
                <c:pt idx="25">
                  <c:v>198.97130294699261</c:v>
                </c:pt>
                <c:pt idx="26">
                  <c:v>199.12517031495989</c:v>
                </c:pt>
                <c:pt idx="27">
                  <c:v>199.25607865520246</c:v>
                </c:pt>
                <c:pt idx="28">
                  <c:v>199.36743831640754</c:v>
                </c:pt>
                <c:pt idx="29">
                  <c:v>199.46215735670714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9C-C349-9B19-5F3C9C651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140032"/>
        <c:axId val="816085536"/>
      </c:scatterChart>
      <c:valAx>
        <c:axId val="821140032"/>
        <c:scaling>
          <c:orientation val="minMax"/>
          <c:max val="3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085536"/>
        <c:crosses val="autoZero"/>
        <c:crossBetween val="midCat"/>
        <c:majorUnit val="5"/>
      </c:valAx>
      <c:valAx>
        <c:axId val="8160855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Abundance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1140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133930738682288"/>
          <c:y val="5.6446375942854246E-2"/>
          <c:w val="0.65921356470693437"/>
          <c:h val="8.69459353509742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99978124289039"/>
          <c:y val="4.4616339727407521E-2"/>
          <c:w val="0.73804601774557677"/>
          <c:h val="0.73777672022028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'Prob 5 theta'!$B$7</c:f>
              <c:strCache>
                <c:ptCount val="1"/>
                <c:pt idx="0">
                  <c:v>Kaders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'Prob 5 theta'!$A$8:$A$35</c:f>
              <c:numCache>
                <c:formatCode>General</c:formatCode>
                <c:ptCount val="28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0</c:v>
                </c:pt>
                <c:pt idx="27">
                  <c:v>700</c:v>
                </c:pt>
              </c:numCache>
            </c:numRef>
          </c:xVal>
          <c:yVal>
            <c:numRef>
              <c:f>'Prob 5 theta'!$B$8:$B$35</c:f>
              <c:numCache>
                <c:formatCode>0.000</c:formatCode>
                <c:ptCount val="28"/>
                <c:pt idx="0">
                  <c:v>0.2</c:v>
                </c:pt>
                <c:pt idx="1">
                  <c:v>0.19999800000000001</c:v>
                </c:pt>
                <c:pt idx="2">
                  <c:v>0.199936</c:v>
                </c:pt>
                <c:pt idx="3">
                  <c:v>0.199514</c:v>
                </c:pt>
                <c:pt idx="4">
                  <c:v>0.19795200000000002</c:v>
                </c:pt>
                <c:pt idx="5">
                  <c:v>0.19375000000000001</c:v>
                </c:pt>
                <c:pt idx="6">
                  <c:v>0.184448</c:v>
                </c:pt>
                <c:pt idx="7">
                  <c:v>0.16638600000000003</c:v>
                </c:pt>
                <c:pt idx="8">
                  <c:v>0.13446399999999997</c:v>
                </c:pt>
                <c:pt idx="9">
                  <c:v>8.1901999999999975E-2</c:v>
                </c:pt>
                <c:pt idx="10">
                  <c:v>0</c:v>
                </c:pt>
                <c:pt idx="11">
                  <c:v>-0.12210200000000011</c:v>
                </c:pt>
                <c:pt idx="12">
                  <c:v>-0.29766399999999998</c:v>
                </c:pt>
                <c:pt idx="13">
                  <c:v>-0.54258600000000023</c:v>
                </c:pt>
                <c:pt idx="14">
                  <c:v>-0.87564799999999965</c:v>
                </c:pt>
                <c:pt idx="15">
                  <c:v>-1.3187500000000001</c:v>
                </c:pt>
                <c:pt idx="16">
                  <c:v>-1.8971520000000013</c:v>
                </c:pt>
                <c:pt idx="17">
                  <c:v>-2.6397139999999997</c:v>
                </c:pt>
                <c:pt idx="18">
                  <c:v>-3.5791360000000014</c:v>
                </c:pt>
                <c:pt idx="19">
                  <c:v>-4.7521979999999999</c:v>
                </c:pt>
                <c:pt idx="20">
                  <c:v>-6.2</c:v>
                </c:pt>
                <c:pt idx="21">
                  <c:v>-7.9682020000000016</c:v>
                </c:pt>
                <c:pt idx="22">
                  <c:v>-10.107264000000004</c:v>
                </c:pt>
                <c:pt idx="23">
                  <c:v>-12.672685999999997</c:v>
                </c:pt>
                <c:pt idx="24">
                  <c:v>-15.725248000000001</c:v>
                </c:pt>
                <c:pt idx="25">
                  <c:v>-19.331250000000001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7A-EC4D-8CAA-597C93C1A92A}"/>
            </c:ext>
          </c:extLst>
        </c:ser>
        <c:ser>
          <c:idx val="1"/>
          <c:order val="1"/>
          <c:tx>
            <c:strRef>
              <c:f>'Prob 5 theta'!$C$7</c:f>
              <c:strCache>
                <c:ptCount val="1"/>
                <c:pt idx="0">
                  <c:v>Baricks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'Prob 5 theta'!$A$8:$A$35</c:f>
              <c:numCache>
                <c:formatCode>General</c:formatCode>
                <c:ptCount val="28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0</c:v>
                </c:pt>
                <c:pt idx="27">
                  <c:v>700</c:v>
                </c:pt>
              </c:numCache>
            </c:numRef>
          </c:xVal>
          <c:yVal>
            <c:numRef>
              <c:f>'Prob 5 theta'!$C$8:$C$35</c:f>
              <c:numCache>
                <c:formatCode>0.000</c:formatCode>
                <c:ptCount val="28"/>
                <c:pt idx="0">
                  <c:v>1.5</c:v>
                </c:pt>
                <c:pt idx="1">
                  <c:v>0.30850764791357776</c:v>
                </c:pt>
                <c:pt idx="2">
                  <c:v>0.22299011621882309</c:v>
                </c:pt>
                <c:pt idx="3">
                  <c:v>0.17014777415218002</c:v>
                </c:pt>
                <c:pt idx="4">
                  <c:v>0.13133469516677876</c:v>
                </c:pt>
                <c:pt idx="5">
                  <c:v>0.10045051269478888</c:v>
                </c:pt>
                <c:pt idx="6">
                  <c:v>7.4699675241485353E-2</c:v>
                </c:pt>
                <c:pt idx="7">
                  <c:v>5.255835732027353E-2</c:v>
                </c:pt>
                <c:pt idx="8">
                  <c:v>3.3100847185607185E-2</c:v>
                </c:pt>
                <c:pt idx="9">
                  <c:v>1.5721112690678329E-2</c:v>
                </c:pt>
                <c:pt idx="10">
                  <c:v>0</c:v>
                </c:pt>
                <c:pt idx="11">
                  <c:v>-1.4364874165330499E-2</c:v>
                </c:pt>
                <c:pt idx="12">
                  <c:v>-2.7599064220536373E-2</c:v>
                </c:pt>
                <c:pt idx="13">
                  <c:v>-3.9875446956348037E-2</c:v>
                </c:pt>
                <c:pt idx="14">
                  <c:v>-5.1329541194070294E-2</c:v>
                </c:pt>
                <c:pt idx="15">
                  <c:v>-6.2069615988615934E-2</c:v>
                </c:pt>
                <c:pt idx="16">
                  <c:v>-7.2183584203436624E-2</c:v>
                </c:pt>
                <c:pt idx="17">
                  <c:v>-8.1743837782149331E-2</c:v>
                </c:pt>
                <c:pt idx="18">
                  <c:v>-9.0810722421028056E-2</c:v>
                </c:pt>
                <c:pt idx="19">
                  <c:v>-9.9435087717788639E-2</c:v>
                </c:pt>
                <c:pt idx="20">
                  <c:v>-0.1076601938044397</c:v>
                </c:pt>
                <c:pt idx="21">
                  <c:v>-0.11552316045654487</c:v>
                </c:pt>
                <c:pt idx="22">
                  <c:v>-0.12305608472751428</c:v>
                </c:pt>
                <c:pt idx="23">
                  <c:v>-0.13028691434881901</c:v>
                </c:pt>
                <c:pt idx="24">
                  <c:v>-0.13724013842684546</c:v>
                </c:pt>
                <c:pt idx="25">
                  <c:v>-0.14393733957782584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7A-EC4D-8CAA-597C93C1A92A}"/>
            </c:ext>
          </c:extLst>
        </c:ser>
        <c:ser>
          <c:idx val="2"/>
          <c:order val="2"/>
          <c:tx>
            <c:strRef>
              <c:f>'Prob 5 theta'!$D$7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'Prob 5 theta'!$A$8:$A$35</c:f>
              <c:numCache>
                <c:formatCode>General</c:formatCode>
                <c:ptCount val="28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0</c:v>
                </c:pt>
                <c:pt idx="27">
                  <c:v>700</c:v>
                </c:pt>
              </c:numCache>
            </c:numRef>
          </c:xVal>
          <c:yVal>
            <c:numRef>
              <c:f>'Prob 5 theta'!$D$8:$D$35</c:f>
              <c:numCache>
                <c:formatCode>General</c:formatCode>
                <c:ptCount val="28"/>
                <c:pt idx="26">
                  <c:v>0</c:v>
                </c:pt>
                <c:pt idx="2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7A-EC4D-8CAA-597C93C1A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596336"/>
        <c:axId val="695586368"/>
      </c:scatterChart>
      <c:valAx>
        <c:axId val="847596336"/>
        <c:scaling>
          <c:orientation val="minMax"/>
          <c:max val="4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Abundance (</a:t>
                </a:r>
                <a:r>
                  <a:rPr lang="en-US" sz="1200" i="1"/>
                  <a:t>N</a:t>
                </a:r>
                <a:r>
                  <a:rPr lang="en-US" sz="1200"/>
                  <a:t>)</a:t>
                </a:r>
              </a:p>
            </c:rich>
          </c:tx>
          <c:layout>
            <c:manualLayout>
              <c:xMode val="edge"/>
              <c:yMode val="edge"/>
              <c:x val="0.41075995126091597"/>
              <c:y val="0.871565302522970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86368"/>
        <c:crossesAt val="-0.4"/>
        <c:crossBetween val="midCat"/>
      </c:valAx>
      <c:valAx>
        <c:axId val="695586368"/>
        <c:scaling>
          <c:orientation val="minMax"/>
          <c:max val="0.30000000000000004"/>
          <c:min val="-0.3000000000000000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Per capita growth rate (</a:t>
                </a:r>
                <a:r>
                  <a:rPr lang="en-US" sz="1200" i="1"/>
                  <a:t>r</a:t>
                </a:r>
                <a:r>
                  <a:rPr lang="en-US" sz="1200"/>
                  <a:t>)</a:t>
                </a:r>
              </a:p>
            </c:rich>
          </c:tx>
          <c:layout>
            <c:manualLayout>
              <c:xMode val="edge"/>
              <c:yMode val="edge"/>
              <c:x val="6.9472071044907515E-3"/>
              <c:y val="0.13080779514894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7596336"/>
        <c:crossesAt val="-0.4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318188829831369"/>
          <c:y val="6.0071472731612771E-2"/>
          <c:w val="0.63140054218769859"/>
          <c:h val="6.7204317096022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114300</xdr:rowOff>
    </xdr:from>
    <xdr:to>
      <xdr:col>4</xdr:col>
      <xdr:colOff>88900</xdr:colOff>
      <xdr:row>11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628A26-2813-3B0B-164F-9E6D0B871D73}"/>
            </a:ext>
          </a:extLst>
        </xdr:cNvPr>
        <xdr:cNvSpPr txBox="1"/>
      </xdr:nvSpPr>
      <xdr:spPr>
        <a:xfrm>
          <a:off x="152400" y="114300"/>
          <a:ext cx="3238500" cy="2197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materials for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CHAPTER 3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Biology and Conservation of Animal Populations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by John A. Vucetich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information in this file is referred to in the Word document entitled, "Chapter 3 Suppl Matls.docx"</a:t>
          </a:r>
        </a:p>
        <a:p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0</xdr:row>
      <xdr:rowOff>0</xdr:rowOff>
    </xdr:from>
    <xdr:to>
      <xdr:col>11</xdr:col>
      <xdr:colOff>25399</xdr:colOff>
      <xdr:row>16</xdr:row>
      <xdr:rowOff>87313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F414865-A6DD-0840-9EEE-48EBC50B94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31750</xdr:colOff>
      <xdr:row>0</xdr:row>
      <xdr:rowOff>31750</xdr:rowOff>
    </xdr:from>
    <xdr:to>
      <xdr:col>12</xdr:col>
      <xdr:colOff>0</xdr:colOff>
      <xdr:row>13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36F0D0-9483-934F-9819-7B1D6E694B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272143</xdr:colOff>
      <xdr:row>0</xdr:row>
      <xdr:rowOff>48684</xdr:rowOff>
    </xdr:from>
    <xdr:to>
      <xdr:col>16</xdr:col>
      <xdr:colOff>825500</xdr:colOff>
      <xdr:row>11</xdr:row>
      <xdr:rowOff>90714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04DF763-9CCE-334B-A270-D1C0E3176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50800</xdr:colOff>
      <xdr:row>13</xdr:row>
      <xdr:rowOff>93133</xdr:rowOff>
    </xdr:from>
    <xdr:to>
      <xdr:col>12</xdr:col>
      <xdr:colOff>0</xdr:colOff>
      <xdr:row>17</xdr:row>
      <xdr:rowOff>16933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7CB15D8-8494-FB4E-A4FE-D527AF519EC6}"/>
            </a:ext>
          </a:extLst>
        </xdr:cNvPr>
        <xdr:cNvSpPr txBox="1"/>
      </xdr:nvSpPr>
      <xdr:spPr>
        <a:xfrm>
          <a:off x="5681133" y="2963333"/>
          <a:ext cx="3268134" cy="736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Per capita growth rate in relationship to abundance (solid</a:t>
          </a:r>
          <a:r>
            <a:rPr lang="en-US" sz="1100" baseline="0"/>
            <a:t> line) and a reference line (dashed), highlighting </a:t>
          </a:r>
          <a:r>
            <a:rPr lang="en-US" sz="1100" i="1" baseline="0"/>
            <a:t>r</a:t>
          </a:r>
          <a:r>
            <a:rPr lang="en-US" sz="1100" baseline="0"/>
            <a:t> = 0.</a:t>
          </a:r>
          <a:endParaRPr lang="en-US" sz="1100"/>
        </a:p>
      </xdr:txBody>
    </xdr:sp>
    <xdr:clientData/>
  </xdr:twoCellAnchor>
  <xdr:twoCellAnchor>
    <xdr:from>
      <xdr:col>13</xdr:col>
      <xdr:colOff>272143</xdr:colOff>
      <xdr:row>10</xdr:row>
      <xdr:rowOff>143935</xdr:rowOff>
    </xdr:from>
    <xdr:to>
      <xdr:col>16</xdr:col>
      <xdr:colOff>810079</xdr:colOff>
      <xdr:row>22</xdr:row>
      <xdr:rowOff>172357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51930CC-41B0-C941-8317-4E4D9D247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270329</xdr:colOff>
      <xdr:row>22</xdr:row>
      <xdr:rowOff>33867</xdr:rowOff>
    </xdr:from>
    <xdr:to>
      <xdr:col>16</xdr:col>
      <xdr:colOff>807358</xdr:colOff>
      <xdr:row>26</xdr:row>
      <xdr:rowOff>42333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3AE7166-73C5-8440-B026-D13927795A8B}"/>
            </a:ext>
          </a:extLst>
        </xdr:cNvPr>
        <xdr:cNvSpPr txBox="1"/>
      </xdr:nvSpPr>
      <xdr:spPr>
        <a:xfrm>
          <a:off x="9994900" y="4660296"/>
          <a:ext cx="3013529" cy="806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Abundance for two populations with identical parameters</a:t>
          </a:r>
          <a:r>
            <a:rPr lang="en-US" sz="1100" baseline="0"/>
            <a:t> (rmax = 0.2 and K = 250), but each population has a different starting value.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165100</xdr:colOff>
      <xdr:row>1</xdr:row>
      <xdr:rowOff>101600</xdr:rowOff>
    </xdr:from>
    <xdr:to>
      <xdr:col>7</xdr:col>
      <xdr:colOff>614680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4BB203-972E-F44F-A114-3998123EA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573741</xdr:colOff>
      <xdr:row>1</xdr:row>
      <xdr:rowOff>94876</xdr:rowOff>
    </xdr:from>
    <xdr:to>
      <xdr:col>11</xdr:col>
      <xdr:colOff>246530</xdr:colOff>
      <xdr:row>14</xdr:row>
      <xdr:rowOff>196477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F03B17-F799-6D46-AD4F-42662A22B2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0.82609</cdr:x>
      <cdr:y>0.04061</cdr:y>
    </cdr:from>
    <cdr:to>
      <cdr:x>0.91536</cdr:x>
      <cdr:y>0.15203</cdr:y>
    </cdr:to>
    <cdr:sp macro="" textlink="">
      <cdr:nvSpPr>
        <cdr:cNvPr id="2" name="TextBox 7">
          <a:extLst xmlns:a="http://schemas.openxmlformats.org/drawingml/2006/main">
            <a:ext uri="{FF2B5EF4-FFF2-40B4-BE49-F238E27FC236}">
              <a16:creationId xmlns:a16="http://schemas.microsoft.com/office/drawing/2014/main" id="{AE302807-2966-B240-8B01-000432ECC31D}"/>
            </a:ext>
          </a:extLst>
        </cdr:cNvPr>
        <cdr:cNvSpPr txBox="1"/>
      </cdr:nvSpPr>
      <cdr:spPr>
        <a:xfrm xmlns:a="http://schemas.openxmlformats.org/drawingml/2006/main">
          <a:off x="2426449" y="110565"/>
          <a:ext cx="262218" cy="303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a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0.82909</cdr:x>
      <cdr:y>0.05156</cdr:y>
    </cdr:from>
    <cdr:to>
      <cdr:x>0.91679</cdr:x>
      <cdr:y>0.16292</cdr:y>
    </cdr:to>
    <cdr:sp macro="" textlink="">
      <cdr:nvSpPr>
        <cdr:cNvPr id="2" name="TextBox 7">
          <a:extLst xmlns:a="http://schemas.openxmlformats.org/drawingml/2006/main">
            <a:ext uri="{FF2B5EF4-FFF2-40B4-BE49-F238E27FC236}">
              <a16:creationId xmlns:a16="http://schemas.microsoft.com/office/drawing/2014/main" id="{A7EE56C8-9314-EA4F-BAFB-DD7FBEACF3F2}"/>
            </a:ext>
          </a:extLst>
        </cdr:cNvPr>
        <cdr:cNvSpPr txBox="1"/>
      </cdr:nvSpPr>
      <cdr:spPr>
        <a:xfrm xmlns:a="http://schemas.openxmlformats.org/drawingml/2006/main">
          <a:off x="2478741" y="140447"/>
          <a:ext cx="262218" cy="303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b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627063</xdr:colOff>
      <xdr:row>0</xdr:row>
      <xdr:rowOff>163512</xdr:rowOff>
    </xdr:from>
    <xdr:to>
      <xdr:col>11</xdr:col>
      <xdr:colOff>314325</xdr:colOff>
      <xdr:row>13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E04BE1-C542-2E42-A69B-D675236ED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142875</xdr:colOff>
      <xdr:row>0</xdr:row>
      <xdr:rowOff>168275</xdr:rowOff>
    </xdr:from>
    <xdr:to>
      <xdr:col>7</xdr:col>
      <xdr:colOff>623093</xdr:colOff>
      <xdr:row>13</xdr:row>
      <xdr:rowOff>158749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6DA004F-FDCF-DA48-9107-78DB0A6270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55562</xdr:colOff>
      <xdr:row>0</xdr:row>
      <xdr:rowOff>269875</xdr:rowOff>
    </xdr:from>
    <xdr:to>
      <xdr:col>7</xdr:col>
      <xdr:colOff>404812</xdr:colOff>
      <xdr:row>1</xdr:row>
      <xdr:rowOff>150812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735130F-6A3C-B245-BE5B-1D159628D737}"/>
            </a:ext>
          </a:extLst>
        </xdr:cNvPr>
        <xdr:cNvSpPr txBox="1"/>
      </xdr:nvSpPr>
      <xdr:spPr>
        <a:xfrm>
          <a:off x="5834062" y="269875"/>
          <a:ext cx="349250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0"/>
            <a:t>a</a:t>
          </a:r>
          <a:endParaRPr lang="en-US" sz="1100" b="0"/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0.77642</cdr:x>
      <cdr:y>0.06164</cdr:y>
    </cdr:from>
    <cdr:to>
      <cdr:x>0.89326</cdr:x>
      <cdr:y>0.16896</cdr:y>
    </cdr:to>
    <cdr:sp macro="" textlink="">
      <cdr:nvSpPr>
        <cdr:cNvPr id="2" name="TextBox 4">
          <a:extLst xmlns:a="http://schemas.openxmlformats.org/drawingml/2006/main">
            <a:ext uri="{FF2B5EF4-FFF2-40B4-BE49-F238E27FC236}">
              <a16:creationId xmlns:a16="http://schemas.microsoft.com/office/drawing/2014/main" id="{C735130F-6A3C-B245-BE5B-1D159628D737}"/>
            </a:ext>
          </a:extLst>
        </cdr:cNvPr>
        <cdr:cNvSpPr txBox="1"/>
      </cdr:nvSpPr>
      <cdr:spPr>
        <a:xfrm xmlns:a="http://schemas.openxmlformats.org/drawingml/2006/main">
          <a:off x="2320925" y="177800"/>
          <a:ext cx="349250" cy="30956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0"/>
            <a:t>b</a:t>
          </a:r>
          <a:endParaRPr lang="en-US" sz="1100" b="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714375</xdr:colOff>
      <xdr:row>0</xdr:row>
      <xdr:rowOff>242289</xdr:rowOff>
    </xdr:from>
    <xdr:to>
      <xdr:col>20</xdr:col>
      <xdr:colOff>508001</xdr:colOff>
      <xdr:row>12</xdr:row>
      <xdr:rowOff>54428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9FC70F-FE3A-1B41-80EF-F79FDBE2C6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816842</xdr:colOff>
      <xdr:row>0</xdr:row>
      <xdr:rowOff>199571</xdr:rowOff>
    </xdr:from>
    <xdr:to>
      <xdr:col>16</xdr:col>
      <xdr:colOff>425824</xdr:colOff>
      <xdr:row>12</xdr:row>
      <xdr:rowOff>194235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9C37972-4336-AA41-A523-B439F7D171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508000</xdr:colOff>
      <xdr:row>0</xdr:row>
      <xdr:rowOff>254001</xdr:rowOff>
    </xdr:from>
    <xdr:to>
      <xdr:col>23</xdr:col>
      <xdr:colOff>301626</xdr:colOff>
      <xdr:row>12</xdr:row>
      <xdr:rowOff>66140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7D2AD9-B739-164C-AFDD-2545DCA05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99785</xdr:colOff>
      <xdr:row>7</xdr:row>
      <xdr:rowOff>154214</xdr:rowOff>
    </xdr:from>
    <xdr:to>
      <xdr:col>20</xdr:col>
      <xdr:colOff>344714</xdr:colOff>
      <xdr:row>9</xdr:row>
      <xdr:rowOff>54429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0E534DA-009E-C547-96DC-5AA06A81581C}"/>
            </a:ext>
          </a:extLst>
        </xdr:cNvPr>
        <xdr:cNvSpPr txBox="1"/>
      </xdr:nvSpPr>
      <xdr:spPr>
        <a:xfrm>
          <a:off x="15412356" y="1787071"/>
          <a:ext cx="244929" cy="2993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a</a:t>
          </a:r>
          <a:endParaRPr lang="en-US" sz="1100"/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0.82158</cdr:x>
      <cdr:y>0.62609</cdr:y>
    </cdr:from>
    <cdr:to>
      <cdr:x>0.92947</cdr:x>
      <cdr:y>0.74863</cdr:y>
    </cdr:to>
    <cdr:sp macro="" textlink="">
      <cdr:nvSpPr>
        <cdr:cNvPr id="2" name="TextBox 6">
          <a:extLst xmlns:a="http://schemas.openxmlformats.org/drawingml/2006/main">
            <a:ext uri="{FF2B5EF4-FFF2-40B4-BE49-F238E27FC236}">
              <a16:creationId xmlns:a16="http://schemas.microsoft.com/office/drawing/2014/main" id="{30E534DA-009E-C547-96DC-5AA06A81581C}"/>
            </a:ext>
          </a:extLst>
        </cdr:cNvPr>
        <cdr:cNvSpPr txBox="1"/>
      </cdr:nvSpPr>
      <cdr:spPr>
        <a:xfrm xmlns:a="http://schemas.openxmlformats.org/drawingml/2006/main">
          <a:off x="1865086" y="1529443"/>
          <a:ext cx="244929" cy="29935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b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347EE-8857-EC4F-A9BD-2A104B1959F4}">
  <dimension ref="A1"/>
  <sheetViews>
    <sheetView tabSelected="1" zoomScale="150" zoomScaleNormal="150" workbookViewId="0">
      <selection activeCell="H8" sqref="H8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2A260-7D64-1C49-8E35-0692E7641597}">
  <dimension ref="A1:G55"/>
  <sheetViews>
    <sheetView zoomScale="140" zoomScaleNormal="140" workbookViewId="0">
      <selection activeCell="F6" sqref="F6"/>
    </sheetView>
  </sheetViews>
  <sheetFormatPr baseColWidth="10" defaultRowHeight="16" x14ac:dyDescent="0.2"/>
  <cols>
    <col min="1" max="2" width="10.83203125" style="1"/>
    <col min="3" max="3" width="9.33203125" style="1" customWidth="1"/>
    <col min="4" max="4" width="4.1640625" customWidth="1"/>
    <col min="5" max="6" width="9.1640625" style="1" customWidth="1"/>
    <col min="7" max="7" width="9.1640625" customWidth="1"/>
  </cols>
  <sheetData>
    <row r="1" spans="1:7" x14ac:dyDescent="0.2">
      <c r="A1" s="7" t="s">
        <v>3</v>
      </c>
      <c r="B1" s="1">
        <v>0.2</v>
      </c>
    </row>
    <row r="2" spans="1:7" x14ac:dyDescent="0.2">
      <c r="A2" s="7" t="s">
        <v>2</v>
      </c>
      <c r="B2" s="1">
        <v>250</v>
      </c>
    </row>
    <row r="4" spans="1:7" ht="34" x14ac:dyDescent="0.2">
      <c r="A4" s="7" t="s">
        <v>1</v>
      </c>
      <c r="B4" s="7" t="s">
        <v>5</v>
      </c>
      <c r="C4" s="11" t="s">
        <v>11</v>
      </c>
      <c r="D4" s="2"/>
      <c r="E4" s="7" t="s">
        <v>10</v>
      </c>
      <c r="F4" s="7" t="s">
        <v>1</v>
      </c>
      <c r="G4" s="7" t="s">
        <v>1</v>
      </c>
    </row>
    <row r="5" spans="1:7" x14ac:dyDescent="0.2">
      <c r="A5" s="1">
        <v>0</v>
      </c>
      <c r="B5" s="1">
        <f>B$1*(1-A5/B$2)</f>
        <v>0.2</v>
      </c>
      <c r="E5" s="1">
        <v>0</v>
      </c>
      <c r="F5" s="1">
        <v>15</v>
      </c>
      <c r="G5" s="1">
        <v>300</v>
      </c>
    </row>
    <row r="6" spans="1:7" x14ac:dyDescent="0.2">
      <c r="A6" s="1">
        <v>20</v>
      </c>
      <c r="B6" s="1">
        <f t="shared" ref="B6:B22" si="0">B$1*(1-A6/B$2)</f>
        <v>0.18400000000000002</v>
      </c>
      <c r="E6" s="1">
        <v>1</v>
      </c>
      <c r="F6" s="10">
        <f>F5+F5*B$1*(1-F5/B$2)</f>
        <v>17.82</v>
      </c>
      <c r="G6" s="10">
        <f t="shared" ref="G6:G40" si="1">G5+G5*B$1*(1-G5/B$2)</f>
        <v>288</v>
      </c>
    </row>
    <row r="7" spans="1:7" x14ac:dyDescent="0.2">
      <c r="A7" s="1">
        <v>40</v>
      </c>
      <c r="B7" s="1">
        <f t="shared" si="0"/>
        <v>0.16800000000000001</v>
      </c>
      <c r="E7" s="1">
        <v>2</v>
      </c>
      <c r="F7" s="10">
        <f t="shared" ref="F7:F55" si="2">F6+F6*B$1*(1-F6/B$2)</f>
        <v>21.129958080000002</v>
      </c>
      <c r="G7" s="10">
        <f t="shared" si="1"/>
        <v>279.2448</v>
      </c>
    </row>
    <row r="8" spans="1:7" x14ac:dyDescent="0.2">
      <c r="A8" s="1">
        <v>60</v>
      </c>
      <c r="B8" s="1">
        <f t="shared" si="0"/>
        <v>0.15200000000000002</v>
      </c>
      <c r="E8" s="1">
        <v>3</v>
      </c>
      <c r="F8" s="10">
        <f t="shared" si="2"/>
        <v>24.998769593229955</v>
      </c>
      <c r="G8" s="10">
        <f t="shared" si="1"/>
        <v>272.71163333836802</v>
      </c>
    </row>
    <row r="9" spans="1:7" x14ac:dyDescent="0.2">
      <c r="A9" s="1">
        <v>80</v>
      </c>
      <c r="B9" s="1">
        <f t="shared" si="0"/>
        <v>0.13599999999999998</v>
      </c>
      <c r="E9" s="1">
        <v>4</v>
      </c>
      <c r="F9" s="10">
        <f t="shared" si="2"/>
        <v>29.498572726935627</v>
      </c>
      <c r="G9" s="10">
        <f t="shared" si="1"/>
        <v>267.75665203957726</v>
      </c>
    </row>
    <row r="10" spans="1:7" x14ac:dyDescent="0.2">
      <c r="A10" s="1">
        <v>100</v>
      </c>
      <c r="B10" s="1">
        <f t="shared" si="0"/>
        <v>0.12</v>
      </c>
      <c r="E10" s="1">
        <v>5</v>
      </c>
      <c r="F10" s="10">
        <f t="shared" si="2"/>
        <v>34.702154637981707</v>
      </c>
      <c r="G10" s="10">
        <f t="shared" si="1"/>
        <v>263.95308267833809</v>
      </c>
    </row>
    <row r="11" spans="1:7" x14ac:dyDescent="0.2">
      <c r="A11" s="1">
        <v>120</v>
      </c>
      <c r="B11" s="1">
        <f t="shared" si="0"/>
        <v>0.10400000000000001</v>
      </c>
      <c r="E11" s="1">
        <v>6</v>
      </c>
      <c r="F11" s="10">
        <f t="shared" si="2"/>
        <v>40.679193936363333</v>
      </c>
      <c r="G11" s="10">
        <f t="shared" si="1"/>
        <v>261.00671532968767</v>
      </c>
    </row>
    <row r="12" spans="1:7" x14ac:dyDescent="0.2">
      <c r="A12" s="1">
        <v>140</v>
      </c>
      <c r="B12" s="1">
        <f t="shared" si="0"/>
        <v>8.7999999999999995E-2</v>
      </c>
      <c r="E12" s="1">
        <v>7</v>
      </c>
      <c r="F12" s="10">
        <f t="shared" si="2"/>
        <v>47.491195268186189</v>
      </c>
      <c r="G12" s="10">
        <f t="shared" si="1"/>
        <v>258.70845403787109</v>
      </c>
    </row>
    <row r="13" spans="1:7" x14ac:dyDescent="0.2">
      <c r="A13" s="1">
        <v>160</v>
      </c>
      <c r="B13" s="1">
        <f t="shared" si="0"/>
        <v>7.1999999999999995E-2</v>
      </c>
      <c r="E13" s="1">
        <v>8</v>
      </c>
      <c r="F13" s="10">
        <f t="shared" si="2"/>
        <v>55.185103419422639</v>
      </c>
      <c r="G13" s="10">
        <f t="shared" si="1"/>
        <v>256.9060934929131</v>
      </c>
    </row>
    <row r="14" spans="1:7" x14ac:dyDescent="0.2">
      <c r="A14" s="1">
        <v>180</v>
      </c>
      <c r="B14" s="1">
        <f t="shared" si="0"/>
        <v>5.6000000000000008E-2</v>
      </c>
      <c r="E14" s="1">
        <v>9</v>
      </c>
      <c r="F14" s="10">
        <f t="shared" si="2"/>
        <v>63.785807591777271</v>
      </c>
      <c r="G14" s="10">
        <f t="shared" si="1"/>
        <v>255.4867194924642</v>
      </c>
    </row>
    <row r="15" spans="1:7" x14ac:dyDescent="0.2">
      <c r="A15" s="1">
        <v>200</v>
      </c>
      <c r="B15" s="1">
        <f t="shared" si="0"/>
        <v>3.9999999999999994E-2</v>
      </c>
      <c r="E15" s="1">
        <v>10</v>
      </c>
      <c r="F15" s="10">
        <f t="shared" si="2"/>
        <v>73.28806571002454</v>
      </c>
      <c r="G15" s="10">
        <f t="shared" si="1"/>
        <v>254.36529232134018</v>
      </c>
    </row>
    <row r="16" spans="1:7" x14ac:dyDescent="0.2">
      <c r="A16" s="1">
        <v>220</v>
      </c>
      <c r="B16" s="1">
        <f t="shared" si="0"/>
        <v>2.4E-2</v>
      </c>
      <c r="E16" s="1">
        <v>11</v>
      </c>
      <c r="F16" s="10">
        <f t="shared" si="2"/>
        <v>83.648766391615951</v>
      </c>
      <c r="G16" s="10">
        <f t="shared" si="1"/>
        <v>253.47698923543155</v>
      </c>
    </row>
    <row r="17" spans="1:7" x14ac:dyDescent="0.2">
      <c r="A17" s="1">
        <v>240</v>
      </c>
      <c r="B17" s="1">
        <f t="shared" si="0"/>
        <v>8.0000000000000071E-3</v>
      </c>
      <c r="E17" s="1">
        <v>12</v>
      </c>
      <c r="F17" s="10">
        <f t="shared" si="2"/>
        <v>94.780826774867833</v>
      </c>
      <c r="G17" s="10">
        <f t="shared" si="1"/>
        <v>252.77191982503058</v>
      </c>
    </row>
    <row r="18" spans="1:7" x14ac:dyDescent="0.2">
      <c r="A18" s="1">
        <v>260</v>
      </c>
      <c r="B18" s="1">
        <f t="shared" si="0"/>
        <v>-8.0000000000000071E-3</v>
      </c>
      <c r="E18" s="1">
        <v>13</v>
      </c>
      <c r="F18" s="10">
        <f t="shared" si="2"/>
        <v>106.5502680305394</v>
      </c>
      <c r="G18" s="10">
        <f t="shared" si="1"/>
        <v>252.21138902841136</v>
      </c>
    </row>
    <row r="19" spans="1:7" x14ac:dyDescent="0.2">
      <c r="A19" s="1">
        <v>280</v>
      </c>
      <c r="B19" s="1">
        <f t="shared" si="0"/>
        <v>-2.4000000000000021E-2</v>
      </c>
      <c r="E19" s="1">
        <v>14</v>
      </c>
      <c r="F19" s="10">
        <f t="shared" si="2"/>
        <v>118.77795394274345</v>
      </c>
      <c r="G19" s="10">
        <f t="shared" si="1"/>
        <v>251.76519902958111</v>
      </c>
    </row>
    <row r="20" spans="1:7" x14ac:dyDescent="0.2">
      <c r="A20" s="1">
        <v>300</v>
      </c>
      <c r="B20" s="1">
        <f t="shared" si="0"/>
        <v>-3.9999999999999994E-2</v>
      </c>
      <c r="E20" s="1">
        <v>15</v>
      </c>
      <c r="F20" s="10">
        <f t="shared" si="2"/>
        <v>131.24698285703255</v>
      </c>
      <c r="G20" s="10">
        <f t="shared" si="1"/>
        <v>251.40966648157365</v>
      </c>
    </row>
    <row r="21" spans="1:7" x14ac:dyDescent="0.2">
      <c r="A21" s="1">
        <v>320</v>
      </c>
      <c r="B21" s="1">
        <f t="shared" si="0"/>
        <v>-5.6000000000000008E-2</v>
      </c>
      <c r="E21" s="1">
        <v>16</v>
      </c>
      <c r="F21" s="10">
        <f t="shared" si="2"/>
        <v>143.7157630211797</v>
      </c>
      <c r="G21" s="10">
        <f t="shared" si="1"/>
        <v>251.12614345758752</v>
      </c>
    </row>
    <row r="22" spans="1:7" x14ac:dyDescent="0.2">
      <c r="A22" s="1">
        <v>340</v>
      </c>
      <c r="B22" s="1">
        <f t="shared" si="0"/>
        <v>-7.2000000000000022E-2</v>
      </c>
      <c r="E22" s="1">
        <v>17</v>
      </c>
      <c r="F22" s="10">
        <f t="shared" si="2"/>
        <v>155.93553919280774</v>
      </c>
      <c r="G22" s="10">
        <f t="shared" si="1"/>
        <v>250.89990020680037</v>
      </c>
    </row>
    <row r="23" spans="1:7" x14ac:dyDescent="0.2">
      <c r="A23" s="1">
        <v>0</v>
      </c>
      <c r="C23" s="1">
        <v>0</v>
      </c>
      <c r="E23" s="1">
        <v>18</v>
      </c>
      <c r="F23" s="10">
        <f t="shared" si="2"/>
        <v>167.66993312468796</v>
      </c>
      <c r="G23" s="10">
        <f t="shared" si="1"/>
        <v>250.71927230913454</v>
      </c>
    </row>
    <row r="24" spans="1:7" x14ac:dyDescent="0.2">
      <c r="A24" s="1">
        <v>340</v>
      </c>
      <c r="C24" s="1">
        <v>0</v>
      </c>
      <c r="E24" s="1">
        <v>19</v>
      </c>
      <c r="F24" s="10">
        <f t="shared" si="2"/>
        <v>178.71335457039569</v>
      </c>
      <c r="G24" s="10">
        <f t="shared" si="1"/>
        <v>250.57500396518387</v>
      </c>
    </row>
    <row r="25" spans="1:7" x14ac:dyDescent="0.2">
      <c r="E25" s="1">
        <v>20</v>
      </c>
      <c r="F25" s="10">
        <f t="shared" si="2"/>
        <v>188.90525500303167</v>
      </c>
      <c r="G25" s="10">
        <f t="shared" si="1"/>
        <v>250.45973866849911</v>
      </c>
    </row>
    <row r="26" spans="1:7" x14ac:dyDescent="0.2">
      <c r="E26" s="1">
        <v>21</v>
      </c>
      <c r="F26" s="10">
        <f t="shared" si="2"/>
        <v>198.13814970942965</v>
      </c>
      <c r="G26" s="10">
        <f t="shared" si="1"/>
        <v>250.36762184708465</v>
      </c>
    </row>
    <row r="27" spans="1:7" x14ac:dyDescent="0.2">
      <c r="E27" s="1">
        <v>22</v>
      </c>
      <c r="F27" s="10">
        <f t="shared" si="2"/>
        <v>206.35879855509449</v>
      </c>
      <c r="G27" s="10">
        <f t="shared" si="1"/>
        <v>250.29398936100975</v>
      </c>
    </row>
    <row r="28" spans="1:7" x14ac:dyDescent="0.2">
      <c r="E28" s="1">
        <v>23</v>
      </c>
      <c r="F28" s="10">
        <f t="shared" si="2"/>
        <v>213.56339527323175</v>
      </c>
      <c r="G28" s="10">
        <f t="shared" si="1"/>
        <v>250.23512234501229</v>
      </c>
    </row>
    <row r="29" spans="1:7" x14ac:dyDescent="0.2">
      <c r="E29" s="1">
        <v>24</v>
      </c>
      <c r="F29" s="10">
        <f t="shared" si="2"/>
        <v>219.7886152873736</v>
      </c>
      <c r="G29" s="10">
        <f t="shared" si="1"/>
        <v>250.18805364999614</v>
      </c>
    </row>
    <row r="30" spans="1:7" x14ac:dyDescent="0.2">
      <c r="E30" s="1">
        <v>25</v>
      </c>
      <c r="F30" s="10">
        <f t="shared" si="2"/>
        <v>225.10071001689542</v>
      </c>
      <c r="G30" s="10">
        <f t="shared" si="1"/>
        <v>250.15041462865668</v>
      </c>
    </row>
    <row r="31" spans="1:7" x14ac:dyDescent="0.2">
      <c r="E31" s="1">
        <v>26</v>
      </c>
      <c r="F31" s="10">
        <f t="shared" si="2"/>
        <v>229.58458830018614</v>
      </c>
      <c r="G31" s="10">
        <f t="shared" si="1"/>
        <v>250.12031360327694</v>
      </c>
    </row>
    <row r="32" spans="1:7" x14ac:dyDescent="0.2">
      <c r="E32" s="1">
        <v>27</v>
      </c>
      <c r="F32" s="10">
        <f t="shared" si="2"/>
        <v>233.33423941225061</v>
      </c>
      <c r="G32" s="10">
        <f t="shared" si="1"/>
        <v>250.09623930233104</v>
      </c>
    </row>
    <row r="33" spans="5:7" x14ac:dyDescent="0.2">
      <c r="E33" s="1">
        <v>28</v>
      </c>
      <c r="F33" s="10">
        <f t="shared" si="2"/>
        <v>236.44519346902595</v>
      </c>
      <c r="G33" s="10">
        <f t="shared" si="1"/>
        <v>250.07698403226217</v>
      </c>
    </row>
    <row r="34" spans="5:7" x14ac:dyDescent="0.2">
      <c r="E34" s="1">
        <v>29</v>
      </c>
      <c r="F34" s="10">
        <f t="shared" si="2"/>
        <v>239.00916855114704</v>
      </c>
      <c r="G34" s="10">
        <f t="shared" si="1"/>
        <v>250.06158248457675</v>
      </c>
    </row>
    <row r="35" spans="5:7" x14ac:dyDescent="0.2">
      <c r="E35" s="1">
        <v>30</v>
      </c>
      <c r="F35" s="10">
        <f t="shared" si="2"/>
        <v>241.11069614016796</v>
      </c>
      <c r="G35" s="10">
        <f t="shared" si="1"/>
        <v>250.04926295373946</v>
      </c>
    </row>
    <row r="36" spans="5:7" x14ac:dyDescent="0.2">
      <c r="E36" s="1">
        <v>31</v>
      </c>
      <c r="F36" s="10">
        <f t="shared" si="2"/>
        <v>242.82534113364443</v>
      </c>
      <c r="G36" s="10">
        <f t="shared" si="1"/>
        <v>250.03940842152068</v>
      </c>
    </row>
    <row r="37" spans="5:7" x14ac:dyDescent="0.2">
      <c r="E37" s="1">
        <v>32</v>
      </c>
      <c r="F37" s="10">
        <f t="shared" si="2"/>
        <v>244.21909232303668</v>
      </c>
      <c r="G37" s="10">
        <f t="shared" si="1"/>
        <v>250.03152549479759</v>
      </c>
    </row>
    <row r="38" spans="5:7" x14ac:dyDescent="0.2">
      <c r="E38" s="1">
        <v>33</v>
      </c>
      <c r="F38" s="10">
        <f t="shared" si="2"/>
        <v>245.34853874357367</v>
      </c>
      <c r="G38" s="10">
        <f t="shared" si="1"/>
        <v>250.02521960075262</v>
      </c>
    </row>
    <row r="39" spans="5:7" x14ac:dyDescent="0.2">
      <c r="E39" s="1">
        <v>34</v>
      </c>
      <c r="F39" s="10">
        <f t="shared" si="2"/>
        <v>246.26152212140292</v>
      </c>
      <c r="G39" s="10">
        <f t="shared" si="1"/>
        <v>250.02017517177947</v>
      </c>
    </row>
    <row r="40" spans="5:7" x14ac:dyDescent="0.2">
      <c r="E40" s="1">
        <v>35</v>
      </c>
      <c r="F40" s="10">
        <f t="shared" si="2"/>
        <v>246.99803672364334</v>
      </c>
      <c r="G40" s="10">
        <f t="shared" si="1"/>
        <v>250.01613981179352</v>
      </c>
    </row>
    <row r="41" spans="5:7" x14ac:dyDescent="0.2">
      <c r="E41" s="1">
        <v>36</v>
      </c>
      <c r="F41" s="10">
        <f t="shared" si="2"/>
        <v>247.59121995210458</v>
      </c>
      <c r="G41" s="10">
        <f t="shared" ref="G41:G55" si="3">G40+G40*B$1*(1-G40/B$2)</f>
        <v>250.01291164104001</v>
      </c>
    </row>
    <row r="42" spans="5:7" x14ac:dyDescent="0.2">
      <c r="E42" s="1">
        <v>37</v>
      </c>
      <c r="F42" s="10">
        <f t="shared" si="2"/>
        <v>248.06833418462836</v>
      </c>
      <c r="G42" s="10">
        <f t="shared" si="3"/>
        <v>250.01032917946364</v>
      </c>
    </row>
    <row r="43" spans="5:7" x14ac:dyDescent="0.2">
      <c r="E43" s="1">
        <v>38</v>
      </c>
      <c r="F43" s="10">
        <f t="shared" si="2"/>
        <v>248.45168228144487</v>
      </c>
      <c r="G43" s="10">
        <f t="shared" si="3"/>
        <v>250.00826325821734</v>
      </c>
    </row>
    <row r="44" spans="5:7" x14ac:dyDescent="0.2">
      <c r="E44" s="1">
        <v>39</v>
      </c>
      <c r="F44" s="10">
        <f t="shared" si="2"/>
        <v>248.75942799494982</v>
      </c>
      <c r="G44" s="10">
        <f t="shared" si="3"/>
        <v>250.00661055194871</v>
      </c>
    </row>
    <row r="45" spans="5:7" x14ac:dyDescent="0.2">
      <c r="E45" s="1">
        <v>40</v>
      </c>
      <c r="F45" s="10">
        <f t="shared" si="2"/>
        <v>249.00631118084007</v>
      </c>
      <c r="G45" s="10">
        <f t="shared" si="3"/>
        <v>250.00528840659945</v>
      </c>
    </row>
    <row r="46" spans="5:7" x14ac:dyDescent="0.2">
      <c r="E46" s="1">
        <v>41</v>
      </c>
      <c r="F46" s="10">
        <f t="shared" si="2"/>
        <v>249.2042590106966</v>
      </c>
      <c r="G46" s="10">
        <f t="shared" si="3"/>
        <v>250.00423070290577</v>
      </c>
    </row>
    <row r="47" spans="5:7" x14ac:dyDescent="0.2">
      <c r="E47" s="1">
        <v>42</v>
      </c>
      <c r="F47" s="10">
        <f t="shared" si="2"/>
        <v>249.36290064557963</v>
      </c>
      <c r="G47" s="10">
        <f t="shared" si="3"/>
        <v>250.00338454800553</v>
      </c>
    </row>
    <row r="48" spans="5:7" x14ac:dyDescent="0.2">
      <c r="E48" s="1">
        <v>43</v>
      </c>
      <c r="F48" s="10">
        <f t="shared" si="2"/>
        <v>249.48999579999378</v>
      </c>
      <c r="G48" s="10">
        <f t="shared" si="3"/>
        <v>250.00270762924029</v>
      </c>
    </row>
    <row r="49" spans="5:7" x14ac:dyDescent="0.2">
      <c r="E49" s="1">
        <v>44</v>
      </c>
      <c r="F49" s="10">
        <f t="shared" si="2"/>
        <v>249.59178855656779</v>
      </c>
      <c r="G49" s="10">
        <f t="shared" si="3"/>
        <v>250.00216609752724</v>
      </c>
    </row>
    <row r="50" spans="5:7" x14ac:dyDescent="0.2">
      <c r="E50" s="1">
        <v>45</v>
      </c>
      <c r="F50" s="10">
        <f t="shared" si="2"/>
        <v>249.67329753598818</v>
      </c>
      <c r="G50" s="10">
        <f t="shared" si="3"/>
        <v>250.00173287426821</v>
      </c>
    </row>
    <row r="51" spans="5:7" x14ac:dyDescent="0.2">
      <c r="E51" s="1">
        <v>46</v>
      </c>
      <c r="F51" s="10">
        <f t="shared" si="2"/>
        <v>249.73855264119055</v>
      </c>
      <c r="G51" s="10">
        <f t="shared" si="3"/>
        <v>250.00138629701229</v>
      </c>
    </row>
    <row r="52" spans="5:7" x14ac:dyDescent="0.2">
      <c r="E52" s="1">
        <v>47</v>
      </c>
      <c r="F52" s="10">
        <f t="shared" si="2"/>
        <v>249.79078742917531</v>
      </c>
      <c r="G52" s="10">
        <f t="shared" si="3"/>
        <v>250.00110903607236</v>
      </c>
    </row>
    <row r="53" spans="5:7" x14ac:dyDescent="0.2">
      <c r="E53" s="1">
        <v>48</v>
      </c>
      <c r="F53" s="10">
        <f t="shared" si="2"/>
        <v>249.83259492742042</v>
      </c>
      <c r="G53" s="10">
        <f t="shared" si="3"/>
        <v>250.00088722787393</v>
      </c>
    </row>
    <row r="54" spans="5:7" x14ac:dyDescent="0.2">
      <c r="E54" s="1">
        <v>49</v>
      </c>
      <c r="F54" s="10">
        <f t="shared" si="2"/>
        <v>249.86605352236967</v>
      </c>
      <c r="G54" s="10">
        <f t="shared" si="3"/>
        <v>250.0007097816694</v>
      </c>
    </row>
    <row r="55" spans="5:7" x14ac:dyDescent="0.2">
      <c r="E55" s="1">
        <v>50</v>
      </c>
      <c r="F55" s="10">
        <f t="shared" si="2"/>
        <v>249.89282846456862</v>
      </c>
      <c r="G55" s="10">
        <f t="shared" si="3"/>
        <v>250.00056782493249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92E28-5D42-8D4B-82B0-8419757A276A}">
  <dimension ref="A1:E64"/>
  <sheetViews>
    <sheetView zoomScale="150" zoomScaleNormal="150" workbookViewId="0">
      <selection activeCell="F21" sqref="F21"/>
    </sheetView>
  </sheetViews>
  <sheetFormatPr baseColWidth="10" defaultRowHeight="16" x14ac:dyDescent="0.2"/>
  <cols>
    <col min="1" max="1" width="9" style="1" customWidth="1"/>
    <col min="2" max="2" width="8" style="1" customWidth="1"/>
    <col min="3" max="3" width="7.1640625" style="1" customWidth="1"/>
    <col min="4" max="4" width="7.83203125" customWidth="1"/>
    <col min="5" max="5" width="9.1640625" customWidth="1"/>
  </cols>
  <sheetData>
    <row r="1" spans="1:4" x14ac:dyDescent="0.2">
      <c r="A1" s="1" t="s">
        <v>12</v>
      </c>
      <c r="B1" s="1" t="s">
        <v>13</v>
      </c>
      <c r="C1" s="1" t="s">
        <v>5</v>
      </c>
      <c r="D1" t="s">
        <v>14</v>
      </c>
    </row>
    <row r="2" spans="1:4" x14ac:dyDescent="0.2">
      <c r="A2" s="1">
        <v>1969</v>
      </c>
      <c r="B2" s="1">
        <v>4</v>
      </c>
      <c r="C2" s="1">
        <f>(B3-B2)/B2</f>
        <v>0.75</v>
      </c>
    </row>
    <row r="3" spans="1:4" x14ac:dyDescent="0.2">
      <c r="A3" s="1">
        <v>1970</v>
      </c>
      <c r="B3" s="1">
        <v>7</v>
      </c>
      <c r="C3" s="1">
        <f t="shared" ref="C3:C34" si="0">(B4-B3)/B3</f>
        <v>0.5714285714285714</v>
      </c>
    </row>
    <row r="4" spans="1:4" x14ac:dyDescent="0.2">
      <c r="A4" s="1">
        <v>1971</v>
      </c>
      <c r="B4" s="1">
        <v>11</v>
      </c>
      <c r="C4" s="1">
        <f t="shared" si="0"/>
        <v>-0.18181818181818182</v>
      </c>
    </row>
    <row r="5" spans="1:4" x14ac:dyDescent="0.2">
      <c r="A5" s="1">
        <v>1972</v>
      </c>
      <c r="B5" s="1">
        <v>9</v>
      </c>
      <c r="C5" s="1">
        <f t="shared" si="0"/>
        <v>0.22222222222222221</v>
      </c>
    </row>
    <row r="6" spans="1:4" x14ac:dyDescent="0.2">
      <c r="A6" s="1">
        <v>1973</v>
      </c>
      <c r="B6" s="1">
        <v>11</v>
      </c>
      <c r="C6" s="1">
        <f t="shared" si="0"/>
        <v>0</v>
      </c>
    </row>
    <row r="7" spans="1:4" x14ac:dyDescent="0.2">
      <c r="A7" s="1">
        <v>1974</v>
      </c>
      <c r="B7" s="1">
        <v>11</v>
      </c>
      <c r="C7" s="1">
        <f t="shared" si="0"/>
        <v>9.0909090909090912E-2</v>
      </c>
    </row>
    <row r="8" spans="1:4" x14ac:dyDescent="0.2">
      <c r="A8" s="1">
        <v>1975</v>
      </c>
      <c r="B8" s="1">
        <v>12</v>
      </c>
      <c r="C8" s="1">
        <f t="shared" si="0"/>
        <v>-8.3333333333333329E-2</v>
      </c>
    </row>
    <row r="9" spans="1:4" x14ac:dyDescent="0.2">
      <c r="A9" s="1">
        <v>1976</v>
      </c>
      <c r="B9" s="1">
        <v>11</v>
      </c>
      <c r="C9" s="1">
        <f t="shared" si="0"/>
        <v>9.0909090909090912E-2</v>
      </c>
    </row>
    <row r="10" spans="1:4" x14ac:dyDescent="0.2">
      <c r="A10" s="1">
        <v>1977</v>
      </c>
      <c r="B10" s="1">
        <v>12</v>
      </c>
      <c r="C10" s="1">
        <f t="shared" si="0"/>
        <v>-0.16666666666666666</v>
      </c>
    </row>
    <row r="11" spans="1:4" x14ac:dyDescent="0.2">
      <c r="A11" s="1">
        <v>1978</v>
      </c>
      <c r="B11" s="1">
        <v>10</v>
      </c>
      <c r="C11" s="1">
        <f t="shared" si="0"/>
        <v>0.4</v>
      </c>
    </row>
    <row r="12" spans="1:4" x14ac:dyDescent="0.2">
      <c r="A12" s="1">
        <v>1979</v>
      </c>
      <c r="B12" s="1">
        <v>14</v>
      </c>
      <c r="C12" s="1">
        <f t="shared" si="0"/>
        <v>-0.42857142857142855</v>
      </c>
    </row>
    <row r="13" spans="1:4" x14ac:dyDescent="0.2">
      <c r="A13" s="1">
        <v>1980</v>
      </c>
      <c r="B13" s="1">
        <v>8</v>
      </c>
      <c r="C13" s="1">
        <f t="shared" si="0"/>
        <v>0.5</v>
      </c>
    </row>
    <row r="14" spans="1:4" x14ac:dyDescent="0.2">
      <c r="A14" s="1">
        <v>1981</v>
      </c>
      <c r="B14" s="1">
        <v>12</v>
      </c>
      <c r="C14" s="1">
        <f t="shared" si="0"/>
        <v>0.16666666666666666</v>
      </c>
    </row>
    <row r="15" spans="1:4" x14ac:dyDescent="0.2">
      <c r="A15" s="1">
        <v>1982</v>
      </c>
      <c r="B15" s="1">
        <v>14</v>
      </c>
      <c r="C15" s="1">
        <f t="shared" si="0"/>
        <v>-3.5714285714285712E-2</v>
      </c>
    </row>
    <row r="16" spans="1:4" x14ac:dyDescent="0.2">
      <c r="A16" s="1">
        <v>1983</v>
      </c>
      <c r="B16" s="1">
        <v>13.5</v>
      </c>
      <c r="C16" s="1">
        <f t="shared" si="0"/>
        <v>-0.29629629629629628</v>
      </c>
    </row>
    <row r="17" spans="1:3" x14ac:dyDescent="0.2">
      <c r="A17" s="1">
        <v>1984</v>
      </c>
      <c r="B17" s="1">
        <v>9.5</v>
      </c>
      <c r="C17" s="1">
        <f t="shared" si="0"/>
        <v>-0.10526315789473684</v>
      </c>
    </row>
    <row r="18" spans="1:3" x14ac:dyDescent="0.2">
      <c r="A18" s="1">
        <v>1985</v>
      </c>
      <c r="B18" s="1">
        <v>8.5</v>
      </c>
      <c r="C18" s="1">
        <f t="shared" si="0"/>
        <v>0.23529411764705882</v>
      </c>
    </row>
    <row r="19" spans="1:3" x14ac:dyDescent="0.2">
      <c r="A19" s="1">
        <v>1986</v>
      </c>
      <c r="B19" s="1">
        <v>10.5</v>
      </c>
      <c r="C19" s="1">
        <f t="shared" si="0"/>
        <v>9.5238095238095233E-2</v>
      </c>
    </row>
    <row r="20" spans="1:3" x14ac:dyDescent="0.2">
      <c r="A20" s="1">
        <v>1987</v>
      </c>
      <c r="B20" s="1">
        <v>11.5</v>
      </c>
      <c r="C20" s="1">
        <f t="shared" si="0"/>
        <v>-0.21739130434782608</v>
      </c>
    </row>
    <row r="21" spans="1:3" x14ac:dyDescent="0.2">
      <c r="A21" s="1">
        <v>1988</v>
      </c>
      <c r="B21" s="1">
        <v>9</v>
      </c>
      <c r="C21" s="1">
        <f t="shared" si="0"/>
        <v>0.66666666666666663</v>
      </c>
    </row>
    <row r="22" spans="1:3" x14ac:dyDescent="0.2">
      <c r="A22" s="1">
        <v>1989</v>
      </c>
      <c r="B22" s="1">
        <v>15</v>
      </c>
      <c r="C22" s="1">
        <f t="shared" si="0"/>
        <v>6.6666666666666666E-2</v>
      </c>
    </row>
    <row r="23" spans="1:3" x14ac:dyDescent="0.2">
      <c r="A23" s="1">
        <v>1990</v>
      </c>
      <c r="B23" s="1">
        <v>16</v>
      </c>
      <c r="C23" s="1">
        <f t="shared" si="0"/>
        <v>-0.15625</v>
      </c>
    </row>
    <row r="24" spans="1:3" x14ac:dyDescent="0.2">
      <c r="A24" s="1">
        <v>1991</v>
      </c>
      <c r="B24" s="1">
        <v>13.5</v>
      </c>
      <c r="C24" s="1">
        <f t="shared" si="0"/>
        <v>0.1111111111111111</v>
      </c>
    </row>
    <row r="25" spans="1:3" x14ac:dyDescent="0.2">
      <c r="A25" s="1">
        <v>1992</v>
      </c>
      <c r="B25" s="1">
        <v>15</v>
      </c>
      <c r="C25" s="1">
        <f t="shared" si="0"/>
        <v>-0.33333333333333331</v>
      </c>
    </row>
    <row r="26" spans="1:3" x14ac:dyDescent="0.2">
      <c r="A26" s="1">
        <v>1993</v>
      </c>
      <c r="B26" s="1">
        <v>10</v>
      </c>
      <c r="C26" s="1">
        <f t="shared" si="0"/>
        <v>-0.3</v>
      </c>
    </row>
    <row r="27" spans="1:3" x14ac:dyDescent="0.2">
      <c r="A27" s="1">
        <v>1994</v>
      </c>
      <c r="B27" s="1">
        <v>7</v>
      </c>
      <c r="C27" s="1">
        <f t="shared" si="0"/>
        <v>0.41428571428571431</v>
      </c>
    </row>
    <row r="28" spans="1:3" x14ac:dyDescent="0.2">
      <c r="A28" s="1">
        <v>1995</v>
      </c>
      <c r="B28" s="1">
        <v>9.9</v>
      </c>
      <c r="C28" s="1">
        <f t="shared" si="0"/>
        <v>-0.43434343434343442</v>
      </c>
    </row>
    <row r="29" spans="1:3" x14ac:dyDescent="0.2">
      <c r="A29" s="1">
        <v>1996</v>
      </c>
      <c r="B29" s="1">
        <v>5.6</v>
      </c>
      <c r="C29" s="1">
        <f t="shared" si="0"/>
        <v>0.48214285714285737</v>
      </c>
    </row>
    <row r="30" spans="1:3" x14ac:dyDescent="0.2">
      <c r="A30" s="1">
        <v>1997</v>
      </c>
      <c r="B30" s="1">
        <v>8.3000000000000007</v>
      </c>
      <c r="C30" s="1">
        <f t="shared" si="0"/>
        <v>0</v>
      </c>
    </row>
    <row r="31" spans="1:3" x14ac:dyDescent="0.2">
      <c r="A31" s="1">
        <v>1998</v>
      </c>
      <c r="B31" s="1">
        <v>8.3000000000000007</v>
      </c>
      <c r="C31" s="1">
        <f t="shared" si="0"/>
        <v>0.32530120481927699</v>
      </c>
    </row>
    <row r="32" spans="1:3" x14ac:dyDescent="0.2">
      <c r="A32" s="1">
        <v>1999</v>
      </c>
      <c r="B32" s="1">
        <v>11</v>
      </c>
      <c r="C32" s="1">
        <f t="shared" si="0"/>
        <v>-4.5454545454545456E-2</v>
      </c>
    </row>
    <row r="33" spans="1:5" x14ac:dyDescent="0.2">
      <c r="A33" s="1">
        <v>2000</v>
      </c>
      <c r="B33" s="1">
        <v>10.5</v>
      </c>
      <c r="C33" s="1">
        <f t="shared" si="0"/>
        <v>-0.14285714285714285</v>
      </c>
    </row>
    <row r="34" spans="1:5" x14ac:dyDescent="0.2">
      <c r="A34" s="1">
        <v>2001</v>
      </c>
      <c r="B34" s="1">
        <v>9</v>
      </c>
      <c r="C34" s="1">
        <f t="shared" si="0"/>
        <v>0</v>
      </c>
    </row>
    <row r="35" spans="1:5" x14ac:dyDescent="0.2">
      <c r="A35" s="1">
        <v>2002</v>
      </c>
      <c r="B35" s="1">
        <v>9</v>
      </c>
    </row>
    <row r="36" spans="1:5" x14ac:dyDescent="0.2">
      <c r="B36" s="1">
        <v>0</v>
      </c>
      <c r="D36">
        <v>0</v>
      </c>
    </row>
    <row r="37" spans="1:5" x14ac:dyDescent="0.2">
      <c r="B37" s="1">
        <v>17</v>
      </c>
      <c r="D37">
        <v>0</v>
      </c>
    </row>
    <row r="47" spans="1:5" x14ac:dyDescent="0.2">
      <c r="D47" s="1"/>
      <c r="E47" s="1"/>
    </row>
    <row r="48" spans="1:5" x14ac:dyDescent="0.2">
      <c r="D48" s="1"/>
      <c r="E48" s="1"/>
    </row>
    <row r="49" spans="4:5" x14ac:dyDescent="0.2">
      <c r="D49" s="1"/>
      <c r="E49" s="1"/>
    </row>
    <row r="50" spans="4:5" x14ac:dyDescent="0.2">
      <c r="D50" s="1"/>
      <c r="E50" s="1"/>
    </row>
    <row r="51" spans="4:5" x14ac:dyDescent="0.2">
      <c r="D51" s="1"/>
      <c r="E51" s="1"/>
    </row>
    <row r="52" spans="4:5" x14ac:dyDescent="0.2">
      <c r="D52" s="1"/>
      <c r="E52" s="1"/>
    </row>
    <row r="53" spans="4:5" x14ac:dyDescent="0.2">
      <c r="D53" s="1"/>
      <c r="E53" s="1"/>
    </row>
    <row r="54" spans="4:5" x14ac:dyDescent="0.2">
      <c r="D54" s="1"/>
      <c r="E54" s="1"/>
    </row>
    <row r="55" spans="4:5" x14ac:dyDescent="0.2">
      <c r="D55" s="1"/>
      <c r="E55" s="1"/>
    </row>
    <row r="56" spans="4:5" x14ac:dyDescent="0.2">
      <c r="D56" s="1"/>
      <c r="E56" s="1"/>
    </row>
    <row r="57" spans="4:5" x14ac:dyDescent="0.2">
      <c r="D57" s="1"/>
      <c r="E57" s="1"/>
    </row>
    <row r="58" spans="4:5" x14ac:dyDescent="0.2">
      <c r="D58" s="1"/>
      <c r="E58" s="1"/>
    </row>
    <row r="59" spans="4:5" x14ac:dyDescent="0.2">
      <c r="D59" s="1"/>
      <c r="E59" s="1"/>
    </row>
    <row r="60" spans="4:5" x14ac:dyDescent="0.2">
      <c r="D60" s="1"/>
      <c r="E60" s="1"/>
    </row>
    <row r="61" spans="4:5" x14ac:dyDescent="0.2">
      <c r="D61" s="1"/>
      <c r="E61" s="1"/>
    </row>
    <row r="62" spans="4:5" x14ac:dyDescent="0.2">
      <c r="D62" s="1"/>
      <c r="E62" s="1"/>
    </row>
    <row r="63" spans="4:5" x14ac:dyDescent="0.2">
      <c r="D63" s="1"/>
      <c r="E63" s="1"/>
    </row>
    <row r="64" spans="4:5" x14ac:dyDescent="0.2">
      <c r="D64" s="1"/>
      <c r="E64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D9F24-46A4-AE42-86A3-D7B63078AF1F}">
  <dimension ref="A1:D30"/>
  <sheetViews>
    <sheetView zoomScale="130" zoomScaleNormal="130" workbookViewId="0">
      <selection activeCell="I23" sqref="I23"/>
    </sheetView>
  </sheetViews>
  <sheetFormatPr baseColWidth="10" defaultRowHeight="16" x14ac:dyDescent="0.2"/>
  <cols>
    <col min="3" max="4" width="10.83203125" style="1"/>
  </cols>
  <sheetData>
    <row r="1" spans="1:4" ht="34" x14ac:dyDescent="0.2">
      <c r="A1" s="3" t="s">
        <v>10</v>
      </c>
      <c r="B1" s="4" t="s">
        <v>1</v>
      </c>
      <c r="C1" s="7" t="s">
        <v>5</v>
      </c>
      <c r="D1" s="9" t="s">
        <v>11</v>
      </c>
    </row>
    <row r="2" spans="1:4" x14ac:dyDescent="0.2">
      <c r="A2" s="5">
        <v>1927</v>
      </c>
      <c r="B2" s="5">
        <v>16</v>
      </c>
      <c r="C2" s="8">
        <f>(B3-B2)/B2</f>
        <v>0.875</v>
      </c>
    </row>
    <row r="3" spans="1:4" x14ac:dyDescent="0.2">
      <c r="A3" s="5">
        <v>1928</v>
      </c>
      <c r="B3" s="5">
        <v>30</v>
      </c>
      <c r="C3" s="8">
        <f t="shared" ref="C3:C27" si="0">(B4-B3)/B3</f>
        <v>0.66666666666666663</v>
      </c>
    </row>
    <row r="4" spans="1:4" x14ac:dyDescent="0.2">
      <c r="A4" s="5">
        <v>1929</v>
      </c>
      <c r="B4" s="5">
        <v>50</v>
      </c>
      <c r="C4" s="8">
        <f t="shared" si="0"/>
        <v>0.6</v>
      </c>
    </row>
    <row r="5" spans="1:4" x14ac:dyDescent="0.2">
      <c r="A5" s="5">
        <v>1930</v>
      </c>
      <c r="B5" s="5">
        <v>80</v>
      </c>
      <c r="C5" s="8">
        <f t="shared" si="0"/>
        <v>0.75</v>
      </c>
    </row>
    <row r="6" spans="1:4" x14ac:dyDescent="0.2">
      <c r="A6" s="5">
        <v>1931</v>
      </c>
      <c r="B6" s="5">
        <v>140</v>
      </c>
      <c r="C6" s="8">
        <f t="shared" si="0"/>
        <v>0.14285714285714285</v>
      </c>
    </row>
    <row r="7" spans="1:4" x14ac:dyDescent="0.2">
      <c r="A7" s="5">
        <v>1932</v>
      </c>
      <c r="B7" s="5">
        <v>160</v>
      </c>
      <c r="C7" s="8">
        <f t="shared" si="0"/>
        <v>0.375</v>
      </c>
    </row>
    <row r="8" spans="1:4" x14ac:dyDescent="0.2">
      <c r="A8" s="5">
        <v>1933</v>
      </c>
      <c r="B8" s="5">
        <v>220</v>
      </c>
      <c r="C8" s="8">
        <f t="shared" si="0"/>
        <v>-0.29545454545454547</v>
      </c>
    </row>
    <row r="9" spans="1:4" x14ac:dyDescent="0.2">
      <c r="A9" s="5">
        <v>1934</v>
      </c>
      <c r="B9" s="5">
        <v>155</v>
      </c>
      <c r="C9" s="8">
        <f t="shared" si="0"/>
        <v>0.38709677419354838</v>
      </c>
    </row>
    <row r="10" spans="1:4" x14ac:dyDescent="0.2">
      <c r="A10" s="5">
        <v>1935</v>
      </c>
      <c r="B10" s="5">
        <v>215</v>
      </c>
      <c r="C10" s="8">
        <f t="shared" si="0"/>
        <v>-0.20930232558139536</v>
      </c>
    </row>
    <row r="11" spans="1:4" x14ac:dyDescent="0.2">
      <c r="A11" s="5">
        <v>1936</v>
      </c>
      <c r="B11" s="5">
        <v>170</v>
      </c>
      <c r="C11" s="8">
        <f t="shared" si="0"/>
        <v>-0.14705882352941177</v>
      </c>
    </row>
    <row r="12" spans="1:4" x14ac:dyDescent="0.2">
      <c r="A12" s="5">
        <v>1937</v>
      </c>
      <c r="B12" s="5">
        <v>145</v>
      </c>
      <c r="C12" s="8">
        <f t="shared" si="0"/>
        <v>-3.4482758620689655E-2</v>
      </c>
    </row>
    <row r="13" spans="1:4" x14ac:dyDescent="0.2">
      <c r="A13" s="5">
        <v>1938</v>
      </c>
      <c r="B13" s="5">
        <v>140</v>
      </c>
      <c r="C13" s="8">
        <f t="shared" si="0"/>
        <v>2.1428571428571429E-2</v>
      </c>
    </row>
    <row r="14" spans="1:4" x14ac:dyDescent="0.2">
      <c r="A14" s="5">
        <v>1939</v>
      </c>
      <c r="B14" s="5">
        <v>143</v>
      </c>
      <c r="C14" s="8">
        <f t="shared" si="0"/>
        <v>-9.0909090909090912E-2</v>
      </c>
    </row>
    <row r="15" spans="1:4" x14ac:dyDescent="0.2">
      <c r="A15" s="5">
        <v>1940</v>
      </c>
      <c r="B15" s="5">
        <v>130</v>
      </c>
      <c r="C15" s="8">
        <f t="shared" si="0"/>
        <v>0</v>
      </c>
    </row>
    <row r="16" spans="1:4" x14ac:dyDescent="0.2">
      <c r="A16" s="5">
        <v>1941</v>
      </c>
      <c r="B16" s="5">
        <v>130</v>
      </c>
      <c r="C16" s="8">
        <f t="shared" si="0"/>
        <v>-7.6923076923076927E-2</v>
      </c>
    </row>
    <row r="17" spans="1:4" x14ac:dyDescent="0.2">
      <c r="A17" s="5">
        <v>1942</v>
      </c>
      <c r="B17" s="5">
        <v>120</v>
      </c>
      <c r="C17" s="8">
        <f t="shared" si="0"/>
        <v>-8.3333333333333329E-2</v>
      </c>
    </row>
    <row r="18" spans="1:4" x14ac:dyDescent="0.2">
      <c r="A18" s="5">
        <v>1943</v>
      </c>
      <c r="B18" s="5">
        <v>110</v>
      </c>
      <c r="C18" s="8">
        <f t="shared" si="0"/>
        <v>-3.6363636363636362E-2</v>
      </c>
    </row>
    <row r="19" spans="1:4" x14ac:dyDescent="0.2">
      <c r="A19" s="5">
        <v>1944</v>
      </c>
      <c r="B19" s="5">
        <v>106</v>
      </c>
      <c r="C19" s="8">
        <f t="shared" si="0"/>
        <v>-1.8867924528301886E-2</v>
      </c>
    </row>
    <row r="20" spans="1:4" x14ac:dyDescent="0.2">
      <c r="A20" s="5">
        <v>1945</v>
      </c>
      <c r="B20" s="5">
        <v>104</v>
      </c>
      <c r="C20" s="8">
        <f t="shared" si="0"/>
        <v>0.53846153846153844</v>
      </c>
    </row>
    <row r="21" spans="1:4" x14ac:dyDescent="0.2">
      <c r="A21" s="5">
        <v>1946</v>
      </c>
      <c r="B21" s="5">
        <v>160</v>
      </c>
      <c r="C21" s="8">
        <f t="shared" si="0"/>
        <v>-0.1875</v>
      </c>
    </row>
    <row r="22" spans="1:4" x14ac:dyDescent="0.2">
      <c r="A22" s="5">
        <v>1947</v>
      </c>
      <c r="B22" s="5">
        <v>130</v>
      </c>
      <c r="C22" s="8">
        <f t="shared" si="0"/>
        <v>-0.2076923076923077</v>
      </c>
    </row>
    <row r="23" spans="1:4" x14ac:dyDescent="0.2">
      <c r="A23" s="5">
        <v>1948</v>
      </c>
      <c r="B23" s="5">
        <v>103</v>
      </c>
      <c r="C23" s="8">
        <f t="shared" si="0"/>
        <v>0.28155339805825241</v>
      </c>
    </row>
    <row r="24" spans="1:4" x14ac:dyDescent="0.2">
      <c r="A24" s="5">
        <v>1949</v>
      </c>
      <c r="B24" s="5">
        <v>132</v>
      </c>
      <c r="C24" s="8">
        <f t="shared" si="0"/>
        <v>-1.5151515151515152E-2</v>
      </c>
    </row>
    <row r="25" spans="1:4" x14ac:dyDescent="0.2">
      <c r="A25" s="5">
        <v>1950</v>
      </c>
      <c r="B25" s="5">
        <v>130</v>
      </c>
      <c r="C25" s="8">
        <f t="shared" si="0"/>
        <v>-0.33076923076923076</v>
      </c>
    </row>
    <row r="26" spans="1:4" x14ac:dyDescent="0.2">
      <c r="A26" s="5">
        <v>1951</v>
      </c>
      <c r="B26" s="5">
        <v>87</v>
      </c>
      <c r="C26" s="8">
        <f t="shared" si="0"/>
        <v>0.39080459770114945</v>
      </c>
    </row>
    <row r="27" spans="1:4" x14ac:dyDescent="0.2">
      <c r="A27" s="5">
        <v>1952</v>
      </c>
      <c r="B27" s="5">
        <v>121</v>
      </c>
      <c r="C27" s="8">
        <f t="shared" si="0"/>
        <v>4.9586776859504134E-2</v>
      </c>
    </row>
    <row r="28" spans="1:4" x14ac:dyDescent="0.2">
      <c r="A28" s="5">
        <v>1953</v>
      </c>
      <c r="B28" s="5">
        <v>127</v>
      </c>
      <c r="C28" s="6"/>
    </row>
    <row r="29" spans="1:4" x14ac:dyDescent="0.2">
      <c r="B29" s="5">
        <v>0</v>
      </c>
      <c r="D29" s="1">
        <v>0</v>
      </c>
    </row>
    <row r="30" spans="1:4" x14ac:dyDescent="0.2">
      <c r="B30" s="5">
        <v>250</v>
      </c>
      <c r="D30" s="1">
        <v>0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EC34C-52C3-514F-9AB1-EA175068292D}">
  <dimension ref="A1:L37"/>
  <sheetViews>
    <sheetView zoomScale="125" zoomScaleNormal="125" workbookViewId="0">
      <selection activeCell="Q11" sqref="Q11"/>
    </sheetView>
  </sheetViews>
  <sheetFormatPr baseColWidth="10" defaultRowHeight="16" x14ac:dyDescent="0.2"/>
  <cols>
    <col min="4" max="4" width="10.83203125" style="1"/>
    <col min="5" max="5" width="3.5" customWidth="1"/>
    <col min="6" max="8" width="10.83203125" style="1"/>
    <col min="9" max="9" width="2.5" style="1" customWidth="1"/>
    <col min="10" max="12" width="10.83203125" style="1"/>
  </cols>
  <sheetData>
    <row r="1" spans="1:12" ht="34" x14ac:dyDescent="0.2">
      <c r="A1" s="1"/>
      <c r="B1" s="11" t="s">
        <v>15</v>
      </c>
      <c r="C1" s="11" t="s">
        <v>16</v>
      </c>
    </row>
    <row r="2" spans="1:12" x14ac:dyDescent="0.2">
      <c r="A2" s="7" t="s">
        <v>2</v>
      </c>
      <c r="B2" s="1">
        <v>200</v>
      </c>
      <c r="C2" s="1">
        <v>200</v>
      </c>
    </row>
    <row r="3" spans="1:12" x14ac:dyDescent="0.2">
      <c r="A3" s="7" t="s">
        <v>3</v>
      </c>
      <c r="B3" s="1">
        <v>0.2</v>
      </c>
      <c r="C3" s="1">
        <v>1.5</v>
      </c>
    </row>
    <row r="4" spans="1:12" x14ac:dyDescent="0.2">
      <c r="A4" s="7" t="s">
        <v>4</v>
      </c>
      <c r="B4" s="1">
        <v>5</v>
      </c>
      <c r="C4" s="1">
        <v>0.1</v>
      </c>
    </row>
    <row r="5" spans="1:12" x14ac:dyDescent="0.2">
      <c r="A5" s="7"/>
      <c r="B5" s="1"/>
      <c r="C5" s="1"/>
    </row>
    <row r="6" spans="1:12" x14ac:dyDescent="0.2">
      <c r="B6" s="12" t="s">
        <v>18</v>
      </c>
      <c r="C6" s="12"/>
      <c r="D6" s="12"/>
      <c r="G6" s="12" t="s">
        <v>19</v>
      </c>
      <c r="H6" s="12"/>
      <c r="K6" s="12" t="s">
        <v>19</v>
      </c>
      <c r="L6" s="12"/>
    </row>
    <row r="7" spans="1:12" x14ac:dyDescent="0.2">
      <c r="A7" s="7" t="s">
        <v>1</v>
      </c>
      <c r="B7" s="7" t="s">
        <v>20</v>
      </c>
      <c r="C7" s="7" t="s">
        <v>21</v>
      </c>
      <c r="D7" s="7" t="s">
        <v>17</v>
      </c>
      <c r="E7" s="2"/>
      <c r="F7" s="7" t="s">
        <v>0</v>
      </c>
      <c r="G7" s="7" t="s">
        <v>20</v>
      </c>
      <c r="H7" s="7" t="s">
        <v>21</v>
      </c>
      <c r="I7" s="7"/>
      <c r="J7" s="7" t="s">
        <v>0</v>
      </c>
      <c r="K7" s="7" t="s">
        <v>20</v>
      </c>
      <c r="L7" s="7" t="s">
        <v>21</v>
      </c>
    </row>
    <row r="8" spans="1:12" x14ac:dyDescent="0.2">
      <c r="A8" s="1">
        <v>0</v>
      </c>
      <c r="B8" s="8">
        <f t="shared" ref="B8:C33" si="0">B$3*(1-($A8/B$2)^B$4)</f>
        <v>0.2</v>
      </c>
      <c r="C8" s="8">
        <f t="shared" si="0"/>
        <v>1.5</v>
      </c>
      <c r="F8" s="1">
        <v>1</v>
      </c>
      <c r="G8" s="1">
        <v>150</v>
      </c>
      <c r="H8" s="1">
        <f>G8</f>
        <v>150</v>
      </c>
      <c r="J8" s="1">
        <v>1</v>
      </c>
      <c r="K8" s="1">
        <v>250</v>
      </c>
      <c r="L8" s="1">
        <f>K8</f>
        <v>250</v>
      </c>
    </row>
    <row r="9" spans="1:12" x14ac:dyDescent="0.2">
      <c r="A9" s="1">
        <v>20</v>
      </c>
      <c r="B9" s="8">
        <f t="shared" si="0"/>
        <v>0.19999800000000001</v>
      </c>
      <c r="C9" s="8">
        <f t="shared" si="0"/>
        <v>0.30850764791357776</v>
      </c>
      <c r="F9" s="1">
        <v>2</v>
      </c>
      <c r="G9" s="1">
        <f t="shared" ref="G9:G37" si="1">G8+G8*B$3*(1-(G8/B$2)^B$4)</f>
        <v>172.880859375</v>
      </c>
      <c r="H9" s="1">
        <f t="shared" ref="H9:H37" si="2">H8+H8*C$3*(1-(H8/C$2)^C$4)</f>
        <v>156.38062698080844</v>
      </c>
      <c r="J9" s="1">
        <v>2</v>
      </c>
      <c r="K9" s="1">
        <f t="shared" ref="K9:K37" si="3">K8+K8*B$3*(1-(K8/B$2)^B$4)</f>
        <v>147.412109375</v>
      </c>
      <c r="L9" s="1">
        <f t="shared" ref="L9:L37" si="4">L8+L8*C$3*(1-(L8/C$2)^C$4)</f>
        <v>241.53805653866019</v>
      </c>
    </row>
    <row r="10" spans="1:12" x14ac:dyDescent="0.2">
      <c r="A10" s="1">
        <v>40</v>
      </c>
      <c r="B10" s="8">
        <f t="shared" si="0"/>
        <v>0.199936</v>
      </c>
      <c r="C10" s="8">
        <f t="shared" si="0"/>
        <v>0.22299011621882309</v>
      </c>
      <c r="F10" s="1">
        <v>3</v>
      </c>
      <c r="G10" s="1">
        <f t="shared" si="1"/>
        <v>190.77067568315204</v>
      </c>
      <c r="H10" s="1">
        <f t="shared" si="2"/>
        <v>162.08123286310308</v>
      </c>
      <c r="J10" s="1">
        <v>3</v>
      </c>
      <c r="K10" s="1">
        <f t="shared" si="3"/>
        <v>170.48126926159239</v>
      </c>
      <c r="L10" s="1">
        <f t="shared" si="4"/>
        <v>234.63605227577898</v>
      </c>
    </row>
    <row r="11" spans="1:12" x14ac:dyDescent="0.2">
      <c r="A11" s="1">
        <v>60</v>
      </c>
      <c r="B11" s="8">
        <f t="shared" si="0"/>
        <v>0.199514</v>
      </c>
      <c r="C11" s="8">
        <f t="shared" si="0"/>
        <v>0.17014777415218002</v>
      </c>
      <c r="F11" s="1">
        <v>4</v>
      </c>
      <c r="G11" s="1">
        <f t="shared" si="1"/>
        <v>198.79823831697234</v>
      </c>
      <c r="H11" s="1">
        <f t="shared" si="2"/>
        <v>167.13878742307057</v>
      </c>
      <c r="J11" s="1">
        <v>4</v>
      </c>
      <c r="K11" s="1">
        <f t="shared" si="3"/>
        <v>189.23347194775931</v>
      </c>
      <c r="L11" s="1">
        <f t="shared" si="4"/>
        <v>228.96957236323746</v>
      </c>
    </row>
    <row r="12" spans="1:12" x14ac:dyDescent="0.2">
      <c r="A12" s="1">
        <v>80</v>
      </c>
      <c r="B12" s="8">
        <f t="shared" si="0"/>
        <v>0.19795200000000002</v>
      </c>
      <c r="C12" s="8">
        <f t="shared" si="0"/>
        <v>0.13133469516677876</v>
      </c>
      <c r="F12" s="1">
        <v>5</v>
      </c>
      <c r="G12" s="1">
        <f t="shared" si="1"/>
        <v>199.97850931472473</v>
      </c>
      <c r="H12" s="1">
        <f t="shared" si="2"/>
        <v>171.59867406467387</v>
      </c>
      <c r="J12" s="1">
        <v>5</v>
      </c>
      <c r="K12" s="1">
        <f t="shared" si="3"/>
        <v>198.38110033083902</v>
      </c>
      <c r="L12" s="1">
        <f t="shared" si="4"/>
        <v>224.29203935162508</v>
      </c>
    </row>
    <row r="13" spans="1:12" x14ac:dyDescent="0.2">
      <c r="A13" s="1">
        <v>100</v>
      </c>
      <c r="B13" s="8">
        <f t="shared" si="0"/>
        <v>0.19375000000000001</v>
      </c>
      <c r="C13" s="8">
        <f t="shared" si="0"/>
        <v>0.10045051269478888</v>
      </c>
      <c r="F13" s="1">
        <v>6</v>
      </c>
      <c r="G13" s="1">
        <f t="shared" si="1"/>
        <v>199.99999307324916</v>
      </c>
      <c r="H13" s="1">
        <f t="shared" si="2"/>
        <v>175.51091763038866</v>
      </c>
      <c r="J13" s="1">
        <v>6</v>
      </c>
      <c r="K13" s="1">
        <f t="shared" si="3"/>
        <v>199.96110917752904</v>
      </c>
      <c r="L13" s="1">
        <f t="shared" si="4"/>
        <v>220.41320725487785</v>
      </c>
    </row>
    <row r="14" spans="1:12" x14ac:dyDescent="0.2">
      <c r="A14" s="1">
        <v>120</v>
      </c>
      <c r="B14" s="8">
        <f t="shared" si="0"/>
        <v>0.184448</v>
      </c>
      <c r="C14" s="8">
        <f t="shared" si="0"/>
        <v>7.4699675241485353E-2</v>
      </c>
      <c r="F14" s="1">
        <v>7</v>
      </c>
      <c r="G14" s="1">
        <f t="shared" si="1"/>
        <v>199.99999999999929</v>
      </c>
      <c r="H14" s="1">
        <f t="shared" si="2"/>
        <v>178.92724089526487</v>
      </c>
      <c r="J14" s="1">
        <v>7</v>
      </c>
      <c r="K14" s="1">
        <f t="shared" si="3"/>
        <v>199.9999773184403</v>
      </c>
      <c r="L14" s="1">
        <f t="shared" si="4"/>
        <v>217.1843600086674</v>
      </c>
    </row>
    <row r="15" spans="1:12" x14ac:dyDescent="0.2">
      <c r="A15" s="1">
        <v>140</v>
      </c>
      <c r="B15" s="8">
        <f t="shared" si="0"/>
        <v>0.16638600000000003</v>
      </c>
      <c r="C15" s="8">
        <f t="shared" si="0"/>
        <v>5.255835732027353E-2</v>
      </c>
      <c r="F15" s="1">
        <v>8</v>
      </c>
      <c r="G15" s="1">
        <f t="shared" si="1"/>
        <v>200</v>
      </c>
      <c r="H15" s="1">
        <f t="shared" si="2"/>
        <v>181.89888071860369</v>
      </c>
      <c r="J15" s="1">
        <v>8</v>
      </c>
      <c r="K15" s="1">
        <f t="shared" si="3"/>
        <v>199.99999999999227</v>
      </c>
      <c r="L15" s="1">
        <f t="shared" si="4"/>
        <v>214.48791163579915</v>
      </c>
    </row>
    <row r="16" spans="1:12" x14ac:dyDescent="0.2">
      <c r="A16" s="1">
        <v>160</v>
      </c>
      <c r="B16" s="8">
        <f t="shared" si="0"/>
        <v>0.13446399999999997</v>
      </c>
      <c r="C16" s="8">
        <f t="shared" si="0"/>
        <v>3.3100847185607185E-2</v>
      </c>
      <c r="F16" s="1">
        <v>9</v>
      </c>
      <c r="G16" s="1">
        <f t="shared" si="1"/>
        <v>200</v>
      </c>
      <c r="H16" s="1">
        <f t="shared" si="2"/>
        <v>184.47505650068427</v>
      </c>
      <c r="J16" s="1">
        <v>9</v>
      </c>
      <c r="K16" s="1">
        <f t="shared" si="3"/>
        <v>200</v>
      </c>
      <c r="L16" s="1">
        <f t="shared" si="4"/>
        <v>212.22996078900093</v>
      </c>
    </row>
    <row r="17" spans="1:12" x14ac:dyDescent="0.2">
      <c r="A17" s="1">
        <v>180</v>
      </c>
      <c r="B17" s="8">
        <f t="shared" si="0"/>
        <v>8.1901999999999975E-2</v>
      </c>
      <c r="C17" s="8">
        <f t="shared" si="0"/>
        <v>1.5721112690678329E-2</v>
      </c>
      <c r="F17" s="1">
        <v>10</v>
      </c>
      <c r="G17" s="1">
        <f t="shared" si="1"/>
        <v>200</v>
      </c>
      <c r="H17" s="1">
        <f t="shared" si="2"/>
        <v>186.70197097210331</v>
      </c>
      <c r="J17" s="1">
        <v>10</v>
      </c>
      <c r="K17" s="1">
        <f t="shared" si="3"/>
        <v>200</v>
      </c>
      <c r="L17" s="1">
        <f t="shared" si="4"/>
        <v>210.33486834457216</v>
      </c>
    </row>
    <row r="18" spans="1:12" x14ac:dyDescent="0.2">
      <c r="A18" s="1">
        <v>200</v>
      </c>
      <c r="B18" s="8">
        <f t="shared" si="0"/>
        <v>0</v>
      </c>
      <c r="C18" s="8">
        <f t="shared" si="0"/>
        <v>0</v>
      </c>
      <c r="F18" s="1">
        <v>11</v>
      </c>
      <c r="G18" s="1">
        <f t="shared" si="1"/>
        <v>200</v>
      </c>
      <c r="H18" s="1">
        <f t="shared" si="2"/>
        <v>188.62222697207875</v>
      </c>
      <c r="J18" s="1">
        <v>11</v>
      </c>
      <c r="K18" s="1">
        <f t="shared" si="3"/>
        <v>200</v>
      </c>
      <c r="L18" s="1">
        <f t="shared" si="4"/>
        <v>208.74124590868288</v>
      </c>
    </row>
    <row r="19" spans="1:12" x14ac:dyDescent="0.2">
      <c r="A19" s="1">
        <v>220</v>
      </c>
      <c r="B19" s="8">
        <f t="shared" si="0"/>
        <v>-0.12210200000000011</v>
      </c>
      <c r="C19" s="8">
        <f t="shared" si="0"/>
        <v>-1.4364874165330499E-2</v>
      </c>
      <c r="F19" s="1">
        <v>12</v>
      </c>
      <c r="G19" s="1">
        <f t="shared" si="1"/>
        <v>200</v>
      </c>
      <c r="H19" s="1">
        <f t="shared" si="2"/>
        <v>190.27455644268139</v>
      </c>
      <c r="J19" s="1">
        <v>12</v>
      </c>
      <c r="K19" s="1">
        <f t="shared" si="3"/>
        <v>200</v>
      </c>
      <c r="L19" s="1">
        <f t="shared" si="4"/>
        <v>207.39894505619108</v>
      </c>
    </row>
    <row r="20" spans="1:12" x14ac:dyDescent="0.2">
      <c r="A20" s="1">
        <v>240</v>
      </c>
      <c r="B20" s="8">
        <f t="shared" si="0"/>
        <v>-0.29766399999999998</v>
      </c>
      <c r="C20" s="8">
        <f t="shared" si="0"/>
        <v>-2.7599064220536373E-2</v>
      </c>
      <c r="F20" s="1">
        <v>13</v>
      </c>
      <c r="G20" s="1">
        <f t="shared" si="1"/>
        <v>200</v>
      </c>
      <c r="H20" s="1">
        <f t="shared" si="2"/>
        <v>191.69377427063876</v>
      </c>
      <c r="J20" s="1">
        <v>13</v>
      </c>
      <c r="K20" s="1">
        <f t="shared" si="3"/>
        <v>200</v>
      </c>
      <c r="L20" s="1">
        <f t="shared" si="4"/>
        <v>206.26676755104225</v>
      </c>
    </row>
    <row r="21" spans="1:12" x14ac:dyDescent="0.2">
      <c r="A21" s="1">
        <v>260</v>
      </c>
      <c r="B21" s="8">
        <f t="shared" si="0"/>
        <v>-0.54258600000000023</v>
      </c>
      <c r="C21" s="8">
        <f t="shared" si="0"/>
        <v>-3.9875446956348037E-2</v>
      </c>
      <c r="F21" s="1">
        <v>14</v>
      </c>
      <c r="G21" s="1">
        <f t="shared" si="1"/>
        <v>200</v>
      </c>
      <c r="H21" s="1">
        <f t="shared" si="2"/>
        <v>192.91088660016084</v>
      </c>
      <c r="J21" s="1">
        <v>14</v>
      </c>
      <c r="K21" s="1">
        <f t="shared" si="3"/>
        <v>200</v>
      </c>
      <c r="L21" s="1">
        <f t="shared" si="4"/>
        <v>205.31070261844644</v>
      </c>
    </row>
    <row r="22" spans="1:12" x14ac:dyDescent="0.2">
      <c r="A22" s="1">
        <v>280</v>
      </c>
      <c r="B22" s="8">
        <f t="shared" si="0"/>
        <v>-0.87564799999999965</v>
      </c>
      <c r="C22" s="8">
        <f t="shared" si="0"/>
        <v>-5.1329541194070294E-2</v>
      </c>
      <c r="F22" s="1">
        <v>15</v>
      </c>
      <c r="G22" s="1">
        <f t="shared" si="1"/>
        <v>200</v>
      </c>
      <c r="H22" s="1">
        <f t="shared" si="2"/>
        <v>193.95329897463427</v>
      </c>
      <c r="J22" s="1">
        <v>15</v>
      </c>
      <c r="K22" s="1">
        <f t="shared" si="3"/>
        <v>200</v>
      </c>
      <c r="L22" s="1">
        <f t="shared" si="4"/>
        <v>204.50255478183038</v>
      </c>
    </row>
    <row r="23" spans="1:12" x14ac:dyDescent="0.2">
      <c r="A23" s="1">
        <v>300</v>
      </c>
      <c r="B23" s="8">
        <f t="shared" si="0"/>
        <v>-1.3187500000000001</v>
      </c>
      <c r="C23" s="8">
        <f t="shared" si="0"/>
        <v>-6.2069615988615934E-2</v>
      </c>
      <c r="F23" s="1">
        <v>16</v>
      </c>
      <c r="G23" s="1">
        <f t="shared" si="1"/>
        <v>200</v>
      </c>
      <c r="H23" s="1">
        <f t="shared" si="2"/>
        <v>194.84508326391361</v>
      </c>
      <c r="J23" s="1">
        <v>16</v>
      </c>
      <c r="K23" s="1">
        <f t="shared" si="3"/>
        <v>200</v>
      </c>
      <c r="L23" s="1">
        <f t="shared" si="4"/>
        <v>203.81886483571944</v>
      </c>
    </row>
    <row r="24" spans="1:12" x14ac:dyDescent="0.2">
      <c r="A24" s="1">
        <v>320</v>
      </c>
      <c r="B24" s="8">
        <f t="shared" si="0"/>
        <v>-1.8971520000000013</v>
      </c>
      <c r="C24" s="8">
        <f t="shared" si="0"/>
        <v>-7.2183584203436624E-2</v>
      </c>
      <c r="F24" s="1">
        <v>17</v>
      </c>
      <c r="G24" s="1">
        <f t="shared" si="1"/>
        <v>200</v>
      </c>
      <c r="H24" s="1">
        <f t="shared" si="2"/>
        <v>195.60727353176242</v>
      </c>
      <c r="J24" s="1">
        <v>17</v>
      </c>
      <c r="K24" s="1">
        <f t="shared" si="3"/>
        <v>200</v>
      </c>
      <c r="L24" s="1">
        <f t="shared" si="4"/>
        <v>203.24005347339397</v>
      </c>
    </row>
    <row r="25" spans="1:12" x14ac:dyDescent="0.2">
      <c r="A25" s="1">
        <v>340</v>
      </c>
      <c r="B25" s="8">
        <f t="shared" si="0"/>
        <v>-2.6397139999999997</v>
      </c>
      <c r="C25" s="8">
        <f t="shared" si="0"/>
        <v>-8.1743837782149331E-2</v>
      </c>
      <c r="F25" s="1">
        <v>18</v>
      </c>
      <c r="G25" s="1">
        <f t="shared" si="1"/>
        <v>200</v>
      </c>
      <c r="H25" s="1">
        <f t="shared" si="2"/>
        <v>196.25816988221968</v>
      </c>
      <c r="J25" s="1">
        <v>18</v>
      </c>
      <c r="K25" s="1">
        <f t="shared" si="3"/>
        <v>200</v>
      </c>
      <c r="L25" s="1">
        <f t="shared" si="4"/>
        <v>202.74973593510836</v>
      </c>
    </row>
    <row r="26" spans="1:12" x14ac:dyDescent="0.2">
      <c r="A26" s="1">
        <v>360</v>
      </c>
      <c r="B26" s="8">
        <f t="shared" si="0"/>
        <v>-3.5791360000000014</v>
      </c>
      <c r="C26" s="8">
        <f t="shared" si="0"/>
        <v>-9.0810722421028056E-2</v>
      </c>
      <c r="F26" s="1">
        <v>19</v>
      </c>
      <c r="G26" s="1">
        <f t="shared" si="1"/>
        <v>200</v>
      </c>
      <c r="H26" s="1">
        <f t="shared" si="2"/>
        <v>196.81363615883467</v>
      </c>
      <c r="J26" s="1">
        <v>19</v>
      </c>
      <c r="K26" s="1">
        <f t="shared" si="3"/>
        <v>200</v>
      </c>
      <c r="L26" s="1">
        <f t="shared" si="4"/>
        <v>202.33416939367211</v>
      </c>
    </row>
    <row r="27" spans="1:12" x14ac:dyDescent="0.2">
      <c r="A27" s="1">
        <v>380</v>
      </c>
      <c r="B27" s="8">
        <f t="shared" si="0"/>
        <v>-4.7521979999999999</v>
      </c>
      <c r="C27" s="8">
        <f t="shared" si="0"/>
        <v>-9.9435087717788639E-2</v>
      </c>
      <c r="F27" s="1">
        <v>20</v>
      </c>
      <c r="G27" s="1">
        <f t="shared" si="1"/>
        <v>200</v>
      </c>
      <c r="H27" s="1">
        <f t="shared" si="2"/>
        <v>197.28738248776355</v>
      </c>
      <c r="J27" s="1">
        <v>20</v>
      </c>
      <c r="K27" s="1">
        <f t="shared" si="3"/>
        <v>200</v>
      </c>
      <c r="L27" s="1">
        <f t="shared" si="4"/>
        <v>201.98180436712343</v>
      </c>
    </row>
    <row r="28" spans="1:12" x14ac:dyDescent="0.2">
      <c r="A28" s="1">
        <v>400</v>
      </c>
      <c r="B28" s="8">
        <f t="shared" si="0"/>
        <v>-6.2</v>
      </c>
      <c r="C28" s="8">
        <f t="shared" si="0"/>
        <v>-0.1076601938044397</v>
      </c>
      <c r="F28" s="1">
        <v>21</v>
      </c>
      <c r="G28" s="1">
        <f t="shared" si="1"/>
        <v>200</v>
      </c>
      <c r="H28" s="1">
        <f t="shared" si="2"/>
        <v>197.69122738782497</v>
      </c>
      <c r="J28" s="1">
        <v>21</v>
      </c>
      <c r="K28" s="1">
        <f t="shared" si="3"/>
        <v>200</v>
      </c>
      <c r="L28" s="1">
        <f t="shared" si="4"/>
        <v>201.68291839186205</v>
      </c>
    </row>
    <row r="29" spans="1:12" x14ac:dyDescent="0.2">
      <c r="A29" s="1">
        <v>420</v>
      </c>
      <c r="B29" s="8">
        <f t="shared" si="0"/>
        <v>-7.9682020000000016</v>
      </c>
      <c r="C29" s="8">
        <f t="shared" si="0"/>
        <v>-0.11552316045654487</v>
      </c>
      <c r="F29" s="1">
        <v>22</v>
      </c>
      <c r="G29" s="1">
        <f t="shared" si="1"/>
        <v>200</v>
      </c>
      <c r="H29" s="1">
        <f t="shared" si="2"/>
        <v>198.0353368200345</v>
      </c>
      <c r="J29" s="1">
        <v>22</v>
      </c>
      <c r="K29" s="1">
        <f t="shared" si="3"/>
        <v>200</v>
      </c>
      <c r="L29" s="1">
        <f t="shared" si="4"/>
        <v>201.42931528214888</v>
      </c>
    </row>
    <row r="30" spans="1:12" x14ac:dyDescent="0.2">
      <c r="A30" s="1">
        <v>440</v>
      </c>
      <c r="B30" s="8">
        <f t="shared" si="0"/>
        <v>-10.107264000000004</v>
      </c>
      <c r="C30" s="8">
        <f t="shared" si="0"/>
        <v>-0.12305608472751428</v>
      </c>
      <c r="F30" s="1">
        <v>23</v>
      </c>
      <c r="G30" s="1">
        <f t="shared" si="1"/>
        <v>200</v>
      </c>
      <c r="H30" s="1">
        <f t="shared" si="2"/>
        <v>198.32843937344498</v>
      </c>
      <c r="J30" s="1">
        <v>23</v>
      </c>
      <c r="K30" s="1">
        <f t="shared" si="3"/>
        <v>200</v>
      </c>
      <c r="L30" s="1">
        <f t="shared" si="4"/>
        <v>201.21407707682633</v>
      </c>
    </row>
    <row r="31" spans="1:12" x14ac:dyDescent="0.2">
      <c r="A31" s="1">
        <v>460</v>
      </c>
      <c r="B31" s="8">
        <f t="shared" si="0"/>
        <v>-12.672685999999997</v>
      </c>
      <c r="C31" s="8">
        <f t="shared" si="0"/>
        <v>-0.13028691434881901</v>
      </c>
      <c r="F31" s="1">
        <v>24</v>
      </c>
      <c r="G31" s="1">
        <f t="shared" si="1"/>
        <v>200</v>
      </c>
      <c r="H31" s="1">
        <f t="shared" si="2"/>
        <v>198.5780179935997</v>
      </c>
      <c r="J31" s="1">
        <v>24</v>
      </c>
      <c r="K31" s="1">
        <f t="shared" si="3"/>
        <v>200</v>
      </c>
      <c r="L31" s="1">
        <f t="shared" si="4"/>
        <v>201.03135860134321</v>
      </c>
    </row>
    <row r="32" spans="1:12" x14ac:dyDescent="0.2">
      <c r="A32" s="1">
        <v>480</v>
      </c>
      <c r="B32" s="8">
        <f t="shared" si="0"/>
        <v>-15.725248000000001</v>
      </c>
      <c r="C32" s="8">
        <f t="shared" si="0"/>
        <v>-0.13724013842684546</v>
      </c>
      <c r="F32" s="1">
        <v>25</v>
      </c>
      <c r="G32" s="1">
        <f t="shared" si="1"/>
        <v>200</v>
      </c>
      <c r="H32" s="1">
        <f t="shared" si="2"/>
        <v>198.79047942089721</v>
      </c>
      <c r="J32" s="1">
        <v>25</v>
      </c>
      <c r="K32" s="1">
        <f t="shared" si="3"/>
        <v>200</v>
      </c>
      <c r="L32" s="1">
        <f t="shared" si="4"/>
        <v>200.87621671180494</v>
      </c>
    </row>
    <row r="33" spans="1:12" x14ac:dyDescent="0.2">
      <c r="A33" s="1">
        <v>500</v>
      </c>
      <c r="B33" s="8">
        <f t="shared" si="0"/>
        <v>-19.331250000000001</v>
      </c>
      <c r="C33" s="8">
        <f t="shared" si="0"/>
        <v>-0.14393733957782584</v>
      </c>
      <c r="F33" s="1">
        <v>26</v>
      </c>
      <c r="G33" s="1">
        <f t="shared" si="1"/>
        <v>200</v>
      </c>
      <c r="H33" s="1">
        <f t="shared" si="2"/>
        <v>198.97130294699261</v>
      </c>
      <c r="J33" s="1">
        <v>26</v>
      </c>
      <c r="K33" s="1">
        <f t="shared" si="3"/>
        <v>200</v>
      </c>
      <c r="L33" s="1">
        <f t="shared" si="4"/>
        <v>200.74446792117897</v>
      </c>
    </row>
    <row r="34" spans="1:12" x14ac:dyDescent="0.2">
      <c r="A34" s="1">
        <v>0</v>
      </c>
      <c r="B34" s="8"/>
      <c r="C34" s="8"/>
      <c r="D34" s="1">
        <v>0</v>
      </c>
      <c r="F34" s="1">
        <v>27</v>
      </c>
      <c r="G34" s="1">
        <f t="shared" si="1"/>
        <v>200</v>
      </c>
      <c r="H34" s="1">
        <f t="shared" si="2"/>
        <v>199.12517031495989</v>
      </c>
      <c r="J34" s="1">
        <v>27</v>
      </c>
      <c r="K34" s="1">
        <f t="shared" si="3"/>
        <v>200</v>
      </c>
      <c r="L34" s="1">
        <f t="shared" si="4"/>
        <v>200.63256936695277</v>
      </c>
    </row>
    <row r="35" spans="1:12" x14ac:dyDescent="0.2">
      <c r="A35" s="1">
        <v>700</v>
      </c>
      <c r="B35" s="8"/>
      <c r="C35" s="8"/>
      <c r="D35" s="1">
        <v>0</v>
      </c>
      <c r="F35" s="1">
        <v>28</v>
      </c>
      <c r="G35" s="1">
        <f t="shared" si="1"/>
        <v>200</v>
      </c>
      <c r="H35" s="1">
        <f t="shared" si="2"/>
        <v>199.25607865520246</v>
      </c>
      <c r="J35" s="1">
        <v>28</v>
      </c>
      <c r="K35" s="1">
        <f t="shared" si="3"/>
        <v>200</v>
      </c>
      <c r="L35" s="1">
        <f t="shared" si="4"/>
        <v>200.53751905889064</v>
      </c>
    </row>
    <row r="36" spans="1:12" x14ac:dyDescent="0.2">
      <c r="F36" s="1">
        <v>29</v>
      </c>
      <c r="G36" s="1">
        <f t="shared" si="1"/>
        <v>200</v>
      </c>
      <c r="H36" s="1">
        <f t="shared" si="2"/>
        <v>199.36743831640754</v>
      </c>
      <c r="J36" s="1">
        <v>29</v>
      </c>
      <c r="K36" s="1">
        <f t="shared" si="3"/>
        <v>200</v>
      </c>
      <c r="L36" s="1">
        <f t="shared" si="4"/>
        <v>200.456772113749</v>
      </c>
    </row>
    <row r="37" spans="1:12" x14ac:dyDescent="0.2">
      <c r="F37" s="1">
        <v>30</v>
      </c>
      <c r="G37" s="1">
        <f t="shared" si="1"/>
        <v>200</v>
      </c>
      <c r="H37" s="1">
        <f t="shared" si="2"/>
        <v>199.46215735670714</v>
      </c>
      <c r="J37" s="1">
        <v>30</v>
      </c>
      <c r="K37" s="1">
        <f t="shared" si="3"/>
        <v>200</v>
      </c>
      <c r="L37" s="1">
        <f t="shared" si="4"/>
        <v>200.38817029127534</v>
      </c>
    </row>
  </sheetData>
  <mergeCells count="3">
    <mergeCell ref="B6:D6"/>
    <mergeCell ref="G6:H6"/>
    <mergeCell ref="K6:L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A813D-986A-3045-965A-10FEA1BB4F4E}">
  <dimension ref="A1:F107"/>
  <sheetViews>
    <sheetView zoomScale="125" zoomScaleNormal="125" workbookViewId="0">
      <selection activeCell="H23" sqref="H23"/>
    </sheetView>
  </sheetViews>
  <sheetFormatPr baseColWidth="10" defaultRowHeight="16" x14ac:dyDescent="0.2"/>
  <cols>
    <col min="1" max="6" width="10.83203125" style="1"/>
  </cols>
  <sheetData>
    <row r="1" spans="1:6" x14ac:dyDescent="0.2">
      <c r="A1" s="7" t="s">
        <v>3</v>
      </c>
      <c r="B1" s="1">
        <v>0.3</v>
      </c>
    </row>
    <row r="2" spans="1:6" x14ac:dyDescent="0.2">
      <c r="A2" s="7" t="s">
        <v>2</v>
      </c>
      <c r="B2" s="1">
        <v>200</v>
      </c>
    </row>
    <row r="6" spans="1:6" x14ac:dyDescent="0.2">
      <c r="B6" s="12" t="s">
        <v>23</v>
      </c>
      <c r="C6" s="12"/>
      <c r="D6" s="12"/>
      <c r="E6" s="12"/>
      <c r="F6" s="12"/>
    </row>
    <row r="7" spans="1:6" s="2" customFormat="1" x14ac:dyDescent="0.2">
      <c r="A7" s="7" t="s">
        <v>0</v>
      </c>
      <c r="B7" s="7" t="s">
        <v>9</v>
      </c>
      <c r="C7" s="7" t="s">
        <v>22</v>
      </c>
      <c r="D7" s="7" t="s">
        <v>6</v>
      </c>
      <c r="E7" s="7" t="s">
        <v>7</v>
      </c>
      <c r="F7" s="7" t="s">
        <v>8</v>
      </c>
    </row>
    <row r="8" spans="1:6" x14ac:dyDescent="0.2">
      <c r="A8" s="1">
        <v>1</v>
      </c>
      <c r="B8" s="1">
        <v>20</v>
      </c>
      <c r="C8" s="1">
        <v>20</v>
      </c>
      <c r="D8" s="1">
        <v>20</v>
      </c>
      <c r="E8" s="1">
        <v>20</v>
      </c>
      <c r="F8" s="1">
        <v>20</v>
      </c>
    </row>
    <row r="9" spans="1:6" x14ac:dyDescent="0.2">
      <c r="A9" s="1">
        <v>2</v>
      </c>
      <c r="B9" s="1">
        <v>22</v>
      </c>
      <c r="C9" s="1">
        <v>22</v>
      </c>
      <c r="D9" s="1">
        <v>22</v>
      </c>
      <c r="E9" s="1">
        <v>22</v>
      </c>
      <c r="F9" s="1">
        <v>22</v>
      </c>
    </row>
    <row r="10" spans="1:6" x14ac:dyDescent="0.2">
      <c r="A10" s="1">
        <v>3</v>
      </c>
      <c r="B10" s="1">
        <v>24</v>
      </c>
      <c r="C10" s="1">
        <v>24</v>
      </c>
      <c r="D10" s="1">
        <v>24</v>
      </c>
      <c r="E10" s="1">
        <v>24</v>
      </c>
      <c r="F10" s="1">
        <v>24</v>
      </c>
    </row>
    <row r="11" spans="1:6" x14ac:dyDescent="0.2">
      <c r="A11" s="1">
        <v>4</v>
      </c>
      <c r="B11" s="1">
        <v>27</v>
      </c>
      <c r="C11" s="1">
        <v>27</v>
      </c>
      <c r="D11" s="1">
        <v>27</v>
      </c>
      <c r="E11" s="1">
        <v>27</v>
      </c>
      <c r="F11" s="1">
        <v>27</v>
      </c>
    </row>
    <row r="12" spans="1:6" x14ac:dyDescent="0.2">
      <c r="A12" s="1">
        <v>5</v>
      </c>
      <c r="B12" s="1">
        <v>30</v>
      </c>
      <c r="C12" s="1">
        <v>30</v>
      </c>
      <c r="D12" s="1">
        <v>30</v>
      </c>
      <c r="E12" s="1">
        <v>30</v>
      </c>
      <c r="F12" s="1">
        <v>30</v>
      </c>
    </row>
    <row r="13" spans="1:6" x14ac:dyDescent="0.2">
      <c r="A13" s="1">
        <v>6</v>
      </c>
      <c r="B13" s="10">
        <f>B12+B12*$B$1*(1-B12/$B$2)</f>
        <v>37.65</v>
      </c>
      <c r="C13" s="10">
        <f>C12+C12*$B$1*(1-C11/$B$2)</f>
        <v>37.784999999999997</v>
      </c>
      <c r="D13" s="10">
        <f>D12+D12*$B$1*(1-D10/$B$2)</f>
        <v>37.92</v>
      </c>
      <c r="E13" s="10">
        <f>E12+E12*$B$1*(1-E9/$B$2)</f>
        <v>38.01</v>
      </c>
      <c r="F13" s="10">
        <f>F12+F12*$B$1*(1-F8/$B$2)</f>
        <v>38.1</v>
      </c>
    </row>
    <row r="14" spans="1:6" x14ac:dyDescent="0.2">
      <c r="A14" s="1">
        <v>7</v>
      </c>
      <c r="B14" s="10">
        <f t="shared" ref="B14:B33" si="0">B13+B13*$B$1*(1-B13/$B$2)</f>
        <v>46.818716249999994</v>
      </c>
      <c r="C14" s="10">
        <f t="shared" ref="C14:C33" si="1">C13+C13*$B$1*(1-C12/$B$2)</f>
        <v>47.420174999999993</v>
      </c>
      <c r="D14" s="10">
        <f t="shared" ref="D14:D33" si="2">D13+D13*$B$1*(1-D11/$B$2)</f>
        <v>47.760240000000003</v>
      </c>
      <c r="E14" s="10">
        <f t="shared" ref="E14:E33" si="3">E13+E13*$B$1*(1-E10/$B$2)</f>
        <v>48.044640000000001</v>
      </c>
      <c r="F14" s="10">
        <f t="shared" ref="F14:F33" si="4">F13+F13*$B$1*(1-F9/$B$2)</f>
        <v>48.2727</v>
      </c>
    </row>
    <row r="15" spans="1:6" x14ac:dyDescent="0.2">
      <c r="A15" s="1">
        <v>8</v>
      </c>
      <c r="B15" s="10">
        <f t="shared" si="0"/>
        <v>57.576342838052973</v>
      </c>
      <c r="C15" s="10">
        <f t="shared" si="1"/>
        <v>58.958570531437488</v>
      </c>
      <c r="D15" s="10">
        <f t="shared" si="2"/>
        <v>59.939101200000003</v>
      </c>
      <c r="E15" s="10">
        <f t="shared" si="3"/>
        <v>60.512224080000003</v>
      </c>
      <c r="F15" s="10">
        <f t="shared" si="4"/>
        <v>61.016692800000001</v>
      </c>
    </row>
    <row r="16" spans="1:6" x14ac:dyDescent="0.2">
      <c r="A16" s="1">
        <v>9</v>
      </c>
      <c r="B16" s="10">
        <f t="shared" si="0"/>
        <v>69.876692807561341</v>
      </c>
      <c r="C16" s="10">
        <f t="shared" si="1"/>
        <v>72.45240309234282</v>
      </c>
      <c r="D16" s="10">
        <f t="shared" si="2"/>
        <v>74.511495483744</v>
      </c>
      <c r="E16" s="10">
        <f t="shared" si="3"/>
        <v>75.942841220399998</v>
      </c>
      <c r="F16" s="10">
        <f t="shared" si="4"/>
        <v>76.850524581599998</v>
      </c>
    </row>
    <row r="17" spans="1:6" x14ac:dyDescent="0.2">
      <c r="A17" s="1">
        <v>10</v>
      </c>
      <c r="B17" s="10">
        <f t="shared" si="0"/>
        <v>83.515572353246299</v>
      </c>
      <c r="C17" s="10">
        <f t="shared" si="1"/>
        <v>87.78058884320761</v>
      </c>
      <c r="D17" s="10">
        <f t="shared" si="2"/>
        <v>91.526913768273403</v>
      </c>
      <c r="E17" s="10">
        <f t="shared" si="3"/>
        <v>94.395812494338884</v>
      </c>
      <c r="F17" s="10">
        <f t="shared" si="4"/>
        <v>96.447408349908002</v>
      </c>
    </row>
    <row r="18" spans="1:6" x14ac:dyDescent="0.2">
      <c r="A18" s="1">
        <v>11</v>
      </c>
      <c r="B18" s="10">
        <f t="shared" si="0"/>
        <v>98.107967820984712</v>
      </c>
      <c r="C18" s="10">
        <f t="shared" si="1"/>
        <v>104.57489358634297</v>
      </c>
      <c r="D18" s="10">
        <f t="shared" si="2"/>
        <v>110.7559264784351</v>
      </c>
      <c r="E18" s="10">
        <f t="shared" si="3"/>
        <v>115.91173699944352</v>
      </c>
      <c r="F18" s="10">
        <f t="shared" si="4"/>
        <v>119.86966146768316</v>
      </c>
    </row>
    <row r="19" spans="1:6" x14ac:dyDescent="0.2">
      <c r="A19" s="1">
        <v>12</v>
      </c>
      <c r="B19" s="10">
        <f t="shared" si="0"/>
        <v>113.10259814233507</v>
      </c>
      <c r="C19" s="10">
        <f t="shared" si="1"/>
        <v>122.17789305640841</v>
      </c>
      <c r="D19" s="10">
        <f t="shared" si="2"/>
        <v>131.60381984857193</v>
      </c>
      <c r="E19" s="10">
        <f t="shared" si="3"/>
        <v>140.16414259505805</v>
      </c>
      <c r="F19" s="10">
        <f t="shared" si="4"/>
        <v>147.15091159729155</v>
      </c>
    </row>
    <row r="20" spans="1:6" x14ac:dyDescent="0.2">
      <c r="A20" s="1">
        <v>13</v>
      </c>
      <c r="B20" s="10">
        <f t="shared" si="0"/>
        <v>127.84508102521579</v>
      </c>
      <c r="C20" s="10">
        <f t="shared" si="1"/>
        <v>139.66615072586467</v>
      </c>
      <c r="D20" s="10">
        <f t="shared" si="2"/>
        <v>153.01702859686006</v>
      </c>
      <c r="E20" s="10">
        <f t="shared" si="3"/>
        <v>166.24669053474048</v>
      </c>
      <c r="F20" s="10">
        <f t="shared" si="4"/>
        <v>177.82819212422118</v>
      </c>
    </row>
    <row r="21" spans="1:6" x14ac:dyDescent="0.2">
      <c r="A21" s="1">
        <v>14</v>
      </c>
      <c r="B21" s="10">
        <f t="shared" si="0"/>
        <v>141.68205821926455</v>
      </c>
      <c r="C21" s="10">
        <f t="shared" si="1"/>
        <v>155.96982190314671</v>
      </c>
      <c r="D21" s="10">
        <f t="shared" si="2"/>
        <v>173.50082302208443</v>
      </c>
      <c r="E21" s="10">
        <f t="shared" si="3"/>
        <v>192.58121055388</v>
      </c>
      <c r="F21" s="10">
        <f t="shared" si="4"/>
        <v>210.67736498627161</v>
      </c>
    </row>
    <row r="22" spans="1:6" x14ac:dyDescent="0.2">
      <c r="A22" s="1">
        <v>15</v>
      </c>
      <c r="B22" s="10">
        <f t="shared" si="0"/>
        <v>154.0759672531733</v>
      </c>
      <c r="C22" s="10">
        <f t="shared" si="1"/>
        <v>170.08521149217398</v>
      </c>
      <c r="D22" s="10">
        <f t="shared" si="2"/>
        <v>191.30101334384372</v>
      </c>
      <c r="E22" s="10">
        <f t="shared" si="3"/>
        <v>216.8719397769103</v>
      </c>
      <c r="F22" s="10">
        <f t="shared" si="4"/>
        <v>243.40164570578276</v>
      </c>
    </row>
    <row r="23" spans="1:6" x14ac:dyDescent="0.2">
      <c r="A23" s="1">
        <v>16</v>
      </c>
      <c r="B23" s="10">
        <f t="shared" si="0"/>
        <v>164.6896519016239</v>
      </c>
      <c r="C23" s="10">
        <f t="shared" si="1"/>
        <v>181.31853472263606</v>
      </c>
      <c r="D23" s="10">
        <f t="shared" si="2"/>
        <v>204.78284840283197</v>
      </c>
      <c r="E23" s="10">
        <f t="shared" si="3"/>
        <v>236.33701747234684</v>
      </c>
      <c r="F23" s="10">
        <f t="shared" si="4"/>
        <v>272.65743011037387</v>
      </c>
    </row>
    <row r="24" spans="1:6" x14ac:dyDescent="0.2">
      <c r="A24" s="1">
        <v>17</v>
      </c>
      <c r="B24" s="10">
        <f t="shared" si="0"/>
        <v>173.412525306894</v>
      </c>
      <c r="C24" s="10">
        <f t="shared" si="1"/>
        <v>189.45469315080089</v>
      </c>
      <c r="D24" s="10">
        <f t="shared" si="2"/>
        <v>212.92271381563444</v>
      </c>
      <c r="E24" s="10">
        <f t="shared" si="3"/>
        <v>248.3027522056077</v>
      </c>
      <c r="F24" s="10">
        <f t="shared" si="4"/>
        <v>294.27197505171154</v>
      </c>
    </row>
    <row r="25" spans="1:6" x14ac:dyDescent="0.2">
      <c r="A25" s="1">
        <v>18</v>
      </c>
      <c r="B25" s="10">
        <f t="shared" si="0"/>
        <v>180.32842699899098</v>
      </c>
      <c r="C25" s="10">
        <f t="shared" si="1"/>
        <v>194.76363005839639</v>
      </c>
      <c r="D25" s="10">
        <f t="shared" si="2"/>
        <v>215.70103158504662</v>
      </c>
      <c r="E25" s="10">
        <f t="shared" si="3"/>
        <v>251.06591096186597</v>
      </c>
      <c r="F25" s="10">
        <f t="shared" si="4"/>
        <v>304.05878759282029</v>
      </c>
    </row>
    <row r="26" spans="1:6" x14ac:dyDescent="0.2">
      <c r="A26" s="1">
        <v>19</v>
      </c>
      <c r="B26" s="10">
        <f t="shared" si="0"/>
        <v>185.64944272279263</v>
      </c>
      <c r="C26" s="10">
        <f t="shared" si="1"/>
        <v>197.84439342144091</v>
      </c>
      <c r="D26" s="10">
        <f t="shared" si="2"/>
        <v>214.15353358343799</v>
      </c>
      <c r="E26" s="10">
        <f t="shared" si="3"/>
        <v>244.71195756719038</v>
      </c>
      <c r="F26" s="10">
        <f t="shared" si="4"/>
        <v>299.18896761420262</v>
      </c>
    </row>
    <row r="27" spans="1:6" x14ac:dyDescent="0.2">
      <c r="A27" s="1">
        <v>20</v>
      </c>
      <c r="B27" s="10">
        <f t="shared" si="0"/>
        <v>189.64570216470523</v>
      </c>
      <c r="C27" s="10">
        <f t="shared" si="1"/>
        <v>199.39837307368117</v>
      </c>
      <c r="D27" s="10">
        <f t="shared" si="2"/>
        <v>210.00236634277954</v>
      </c>
      <c r="E27" s="10">
        <f t="shared" si="3"/>
        <v>231.37380355047358</v>
      </c>
      <c r="F27" s="10">
        <f t="shared" si="4"/>
        <v>279.71102725699683</v>
      </c>
    </row>
    <row r="28" spans="1:6" x14ac:dyDescent="0.2">
      <c r="A28" s="1">
        <v>21</v>
      </c>
      <c r="B28" s="10">
        <f t="shared" si="0"/>
        <v>192.59117428980068</v>
      </c>
      <c r="C28" s="10">
        <f t="shared" si="1"/>
        <v>200.04310974080857</v>
      </c>
      <c r="D28" s="10">
        <f t="shared" si="2"/>
        <v>205.05648566245577</v>
      </c>
      <c r="E28" s="10">
        <f t="shared" si="3"/>
        <v>214.60981630082236</v>
      </c>
      <c r="F28" s="10">
        <f t="shared" si="4"/>
        <v>249.22640063595765</v>
      </c>
    </row>
    <row r="29" spans="1:6" x14ac:dyDescent="0.2">
      <c r="A29" s="1">
        <v>22</v>
      </c>
      <c r="B29" s="10">
        <f t="shared" si="0"/>
        <v>194.7314859552543</v>
      </c>
      <c r="C29" s="10">
        <f t="shared" si="1"/>
        <v>200.22363672267551</v>
      </c>
      <c r="D29" s="10">
        <f t="shared" si="2"/>
        <v>200.70307487796777</v>
      </c>
      <c r="E29" s="10">
        <f t="shared" si="3"/>
        <v>198.17094764468206</v>
      </c>
      <c r="F29" s="10">
        <f t="shared" si="4"/>
        <v>213.98380310148633</v>
      </c>
    </row>
    <row r="30" spans="1:6" x14ac:dyDescent="0.2">
      <c r="A30" s="1">
        <v>23</v>
      </c>
      <c r="B30" s="10">
        <f t="shared" si="0"/>
        <v>196.27040430831849</v>
      </c>
      <c r="C30" s="10">
        <f t="shared" si="1"/>
        <v>200.21068933905121</v>
      </c>
      <c r="D30" s="10">
        <f t="shared" si="2"/>
        <v>197.69181635639015</v>
      </c>
      <c r="E30" s="10">
        <f t="shared" si="3"/>
        <v>184.88003114147367</v>
      </c>
      <c r="F30" s="10">
        <f t="shared" si="4"/>
        <v>180.58346042862416</v>
      </c>
    </row>
    <row r="31" spans="1:6" x14ac:dyDescent="0.2">
      <c r="A31" s="1">
        <v>24</v>
      </c>
      <c r="B31" s="10">
        <f t="shared" si="0"/>
        <v>197.36841818978783</v>
      </c>
      <c r="C31" s="10">
        <f t="shared" si="1"/>
        <v>200.14352764543864</v>
      </c>
      <c r="D31" s="10">
        <f t="shared" si="2"/>
        <v>196.19237760390376</v>
      </c>
      <c r="E31" s="10">
        <f t="shared" si="3"/>
        <v>176.17944647531661</v>
      </c>
      <c r="F31" s="10">
        <f t="shared" si="4"/>
        <v>153.71562991645101</v>
      </c>
    </row>
    <row r="32" spans="1:6" x14ac:dyDescent="0.2">
      <c r="A32" s="1">
        <v>25</v>
      </c>
      <c r="B32" s="10">
        <f t="shared" si="0"/>
        <v>198.14750489861572</v>
      </c>
      <c r="C32" s="10">
        <f t="shared" si="1"/>
        <v>200.08027548410615</v>
      </c>
      <c r="D32" s="10">
        <f t="shared" si="2"/>
        <v>195.98547070599065</v>
      </c>
      <c r="E32" s="10">
        <f t="shared" si="3"/>
        <v>172.31852245183919</v>
      </c>
      <c r="F32" s="10">
        <f t="shared" si="4"/>
        <v>135.33638376730602</v>
      </c>
    </row>
    <row r="33" spans="1:6" x14ac:dyDescent="0.2">
      <c r="A33" s="1">
        <v>26</v>
      </c>
      <c r="B33" s="10">
        <f t="shared" si="0"/>
        <v>198.69810582188003</v>
      </c>
      <c r="C33" s="10">
        <f t="shared" si="1"/>
        <v>200.03719990784774</v>
      </c>
      <c r="D33" s="10">
        <f t="shared" si="2"/>
        <v>196.66402639279377</v>
      </c>
      <c r="E33" s="10">
        <f t="shared" si="3"/>
        <v>172.79129185087234</v>
      </c>
      <c r="F33" s="10">
        <f t="shared" si="4"/>
        <v>125.34319919537934</v>
      </c>
    </row>
    <row r="34" spans="1:6" x14ac:dyDescent="0.2">
      <c r="A34" s="1">
        <v>27</v>
      </c>
      <c r="B34" s="10">
        <f t="shared" ref="B34:B51" si="5">B33+B33*$B$1*(1-B33/$B$2)</f>
        <v>199.08613168263949</v>
      </c>
      <c r="C34" s="10">
        <f t="shared" ref="C34:C51" si="6">C33+C33*$B$1*(1-C32/$B$2)</f>
        <v>200.01311278325497</v>
      </c>
      <c r="D34" s="10">
        <f t="shared" ref="D34:D51" si="7">D33+D33*$B$1*(1-D31/$B$2)</f>
        <v>197.78725991989327</v>
      </c>
      <c r="E34" s="10">
        <f t="shared" ref="E34:E51" si="8">E33+E33*$B$1*(1-E30/$B$2)</f>
        <v>176.71019027858694</v>
      </c>
      <c r="F34" s="10">
        <f t="shared" ref="F34:F51" si="9">F33+F33*$B$1*(1-F29/$B$2)</f>
        <v>122.7140372688915</v>
      </c>
    </row>
    <row r="35" spans="1:6" x14ac:dyDescent="0.2">
      <c r="A35" s="1">
        <v>28</v>
      </c>
      <c r="B35" s="10">
        <f t="shared" si="5"/>
        <v>199.35903944489544</v>
      </c>
      <c r="C35" s="10">
        <f t="shared" si="6"/>
        <v>200.00195207920916</v>
      </c>
      <c r="D35" s="10">
        <f t="shared" si="7"/>
        <v>198.97829404328866</v>
      </c>
      <c r="E35" s="10">
        <f t="shared" si="8"/>
        <v>183.02419209741905</v>
      </c>
      <c r="F35" s="10">
        <f t="shared" si="9"/>
        <v>126.28806020978358</v>
      </c>
    </row>
    <row r="36" spans="1:6" x14ac:dyDescent="0.2">
      <c r="A36" s="1">
        <v>29</v>
      </c>
      <c r="B36" s="10">
        <f t="shared" si="5"/>
        <v>199.550711365777</v>
      </c>
      <c r="C36" s="10">
        <f t="shared" si="6"/>
        <v>199.9980182058369</v>
      </c>
      <c r="D36" s="10">
        <f t="shared" si="7"/>
        <v>199.97397354929166</v>
      </c>
      <c r="E36" s="10">
        <f t="shared" si="8"/>
        <v>190.62376219389151</v>
      </c>
      <c r="F36" s="10">
        <f t="shared" si="9"/>
        <v>135.0558051836083</v>
      </c>
    </row>
    <row r="37" spans="1:6" x14ac:dyDescent="0.2">
      <c r="A37" s="1">
        <v>30</v>
      </c>
      <c r="B37" s="10">
        <f t="shared" si="5"/>
        <v>199.68519516562864</v>
      </c>
      <c r="C37" s="10">
        <f t="shared" si="6"/>
        <v>199.99743258787709</v>
      </c>
      <c r="D37" s="10">
        <f t="shared" si="7"/>
        <v>200.63770918866774</v>
      </c>
      <c r="E37" s="10">
        <f t="shared" si="8"/>
        <v>198.40370166162498</v>
      </c>
      <c r="F37" s="10">
        <f t="shared" si="9"/>
        <v>148.15560031819379</v>
      </c>
    </row>
    <row r="38" spans="1:6" x14ac:dyDescent="0.2">
      <c r="A38" s="1">
        <v>31</v>
      </c>
      <c r="B38" s="10">
        <f t="shared" si="5"/>
        <v>199.77948796281444</v>
      </c>
      <c r="C38" s="10">
        <f t="shared" si="6"/>
        <v>199.99802711849389</v>
      </c>
      <c r="D38" s="10">
        <f t="shared" si="7"/>
        <v>200.9451983025962</v>
      </c>
      <c r="E38" s="10">
        <f t="shared" si="8"/>
        <v>205.33487835120985</v>
      </c>
      <c r="F38" s="10">
        <f t="shared" si="9"/>
        <v>164.74683502976038</v>
      </c>
    </row>
    <row r="39" spans="1:6" x14ac:dyDescent="0.2">
      <c r="A39" s="1">
        <v>32</v>
      </c>
      <c r="B39" s="10">
        <f t="shared" si="5"/>
        <v>199.8455686356323</v>
      </c>
      <c r="C39" s="10">
        <f t="shared" si="6"/>
        <v>199.99879733453298</v>
      </c>
      <c r="D39" s="10">
        <f t="shared" si="7"/>
        <v>200.95304313804425</v>
      </c>
      <c r="E39" s="10">
        <f t="shared" si="8"/>
        <v>210.56346652709479</v>
      </c>
      <c r="F39" s="10">
        <f t="shared" si="9"/>
        <v>183.84576165802758</v>
      </c>
    </row>
    <row r="40" spans="1:6" x14ac:dyDescent="0.2">
      <c r="A40" s="1">
        <v>33</v>
      </c>
      <c r="B40" s="10">
        <f t="shared" si="5"/>
        <v>199.89186227137316</v>
      </c>
      <c r="C40" s="10">
        <f t="shared" si="6"/>
        <v>199.99938919542572</v>
      </c>
      <c r="D40" s="10">
        <f t="shared" si="7"/>
        <v>200.76081873489443</v>
      </c>
      <c r="E40" s="10">
        <f t="shared" si="8"/>
        <v>213.52490623024971</v>
      </c>
      <c r="F40" s="10">
        <f t="shared" si="9"/>
        <v>204.1732032290621</v>
      </c>
    </row>
    <row r="41" spans="1:6" x14ac:dyDescent="0.2">
      <c r="A41" s="1">
        <v>34</v>
      </c>
      <c r="B41" s="10">
        <f t="shared" si="5"/>
        <v>199.92428604930868</v>
      </c>
      <c r="C41" s="10">
        <f t="shared" si="6"/>
        <v>199.99974999396395</v>
      </c>
      <c r="D41" s="10">
        <f t="shared" si="7"/>
        <v>200.47618055725036</v>
      </c>
      <c r="E41" s="10">
        <f t="shared" si="8"/>
        <v>214.03618040977526</v>
      </c>
      <c r="F41" s="10">
        <f t="shared" si="9"/>
        <v>224.0629996592545</v>
      </c>
    </row>
    <row r="42" spans="1:6" x14ac:dyDescent="0.2">
      <c r="A42" s="1">
        <v>35</v>
      </c>
      <c r="B42" s="10">
        <f t="shared" si="5"/>
        <v>199.94699163561259</v>
      </c>
      <c r="C42" s="10">
        <f t="shared" si="6"/>
        <v>199.99993323510716</v>
      </c>
      <c r="D42" s="10">
        <f t="shared" si="7"/>
        <v>200.18958688491824</v>
      </c>
      <c r="E42" s="10">
        <f t="shared" si="8"/>
        <v>212.32339493190963</v>
      </c>
      <c r="F42" s="10">
        <f t="shared" si="9"/>
        <v>241.48761722161271</v>
      </c>
    </row>
    <row r="43" spans="1:6" x14ac:dyDescent="0.2">
      <c r="A43" s="1">
        <v>36</v>
      </c>
      <c r="B43" s="10">
        <f t="shared" si="5"/>
        <v>199.96288993009878</v>
      </c>
      <c r="C43" s="10">
        <f t="shared" si="6"/>
        <v>200.00000823689294</v>
      </c>
      <c r="D43" s="10">
        <f t="shared" si="7"/>
        <v>199.96112490256903</v>
      </c>
      <c r="E43" s="10">
        <f t="shared" si="8"/>
        <v>208.95908831898609</v>
      </c>
      <c r="F43" s="10">
        <f t="shared" si="9"/>
        <v>254.25742143388808</v>
      </c>
    </row>
    <row r="44" spans="1:6" x14ac:dyDescent="0.2">
      <c r="A44" s="1">
        <v>37</v>
      </c>
      <c r="B44" s="10">
        <f t="shared" si="5"/>
        <v>199.9740208853332</v>
      </c>
      <c r="C44" s="10">
        <f t="shared" si="6"/>
        <v>200.00002826636162</v>
      </c>
      <c r="D44" s="10">
        <f t="shared" si="7"/>
        <v>199.81829850274227</v>
      </c>
      <c r="E44" s="10">
        <f t="shared" si="8"/>
        <v>204.71986020577694</v>
      </c>
      <c r="F44" s="10">
        <f t="shared" si="9"/>
        <v>260.41842391297564</v>
      </c>
    </row>
    <row r="45" spans="1:6" x14ac:dyDescent="0.2">
      <c r="A45" s="1">
        <v>38</v>
      </c>
      <c r="B45" s="10">
        <f t="shared" si="5"/>
        <v>199.98181360736163</v>
      </c>
      <c r="C45" s="10">
        <f t="shared" si="6"/>
        <v>200.0000257952934</v>
      </c>
      <c r="D45" s="10">
        <f t="shared" si="7"/>
        <v>199.76147410959805</v>
      </c>
      <c r="E45" s="10">
        <f t="shared" si="8"/>
        <v>200.40963286880856</v>
      </c>
      <c r="F45" s="10">
        <f t="shared" si="9"/>
        <v>258.78825540160432</v>
      </c>
    </row>
    <row r="46" spans="1:6" x14ac:dyDescent="0.2">
      <c r="A46" s="1">
        <v>39</v>
      </c>
      <c r="B46" s="10">
        <f t="shared" si="5"/>
        <v>199.98726902903582</v>
      </c>
      <c r="C46" s="10">
        <f t="shared" si="6"/>
        <v>200.00001731538381</v>
      </c>
      <c r="D46" s="10">
        <f t="shared" si="7"/>
        <v>199.77312272975149</v>
      </c>
      <c r="E46" s="10">
        <f t="shared" si="8"/>
        <v>196.70504228780655</v>
      </c>
      <c r="F46" s="10">
        <f t="shared" si="9"/>
        <v>249.4474228492825</v>
      </c>
    </row>
    <row r="47" spans="1:6" x14ac:dyDescent="0.2">
      <c r="A47" s="1">
        <v>40</v>
      </c>
      <c r="B47" s="10">
        <f t="shared" si="5"/>
        <v>199.99108807720864</v>
      </c>
      <c r="C47" s="10">
        <f t="shared" si="6"/>
        <v>200.00000957679512</v>
      </c>
      <c r="D47" s="10">
        <f t="shared" si="7"/>
        <v>199.82757134301926</v>
      </c>
      <c r="E47" s="10">
        <f t="shared" si="8"/>
        <v>194.06159551783702</v>
      </c>
      <c r="F47" s="10">
        <f t="shared" si="9"/>
        <v>233.9239540551493</v>
      </c>
    </row>
    <row r="48" spans="1:6" x14ac:dyDescent="0.2">
      <c r="A48" s="1">
        <v>41</v>
      </c>
      <c r="B48" s="10">
        <f t="shared" si="5"/>
        <v>199.99376153491249</v>
      </c>
      <c r="C48" s="10">
        <f t="shared" si="6"/>
        <v>200.00000438217972</v>
      </c>
      <c r="D48" s="10">
        <f t="shared" si="7"/>
        <v>199.89906741709143</v>
      </c>
      <c r="E48" s="10">
        <f t="shared" si="8"/>
        <v>192.68768011460568</v>
      </c>
      <c r="F48" s="10">
        <f t="shared" si="9"/>
        <v>214.88578821717172</v>
      </c>
    </row>
    <row r="49" spans="1:6" x14ac:dyDescent="0.2">
      <c r="A49" s="1">
        <v>42</v>
      </c>
      <c r="B49" s="10">
        <f t="shared" si="5"/>
        <v>199.99563301606108</v>
      </c>
      <c r="C49" s="10">
        <f t="shared" si="6"/>
        <v>200.00000150914113</v>
      </c>
      <c r="D49" s="10">
        <f t="shared" si="7"/>
        <v>199.96709624920265</v>
      </c>
      <c r="E49" s="10">
        <f t="shared" si="8"/>
        <v>192.56928330382155</v>
      </c>
      <c r="F49" s="10">
        <f t="shared" si="9"/>
        <v>195.41119724910325</v>
      </c>
    </row>
    <row r="50" spans="1:6" x14ac:dyDescent="0.2">
      <c r="A50" s="1">
        <v>43</v>
      </c>
      <c r="B50" s="10">
        <f t="shared" si="5"/>
        <v>199.99694308263693</v>
      </c>
      <c r="C50" s="10">
        <f t="shared" si="6"/>
        <v>200.0000001944872</v>
      </c>
      <c r="D50" s="10">
        <f t="shared" si="7"/>
        <v>200.01881633597253</v>
      </c>
      <c r="E50" s="10">
        <f t="shared" si="8"/>
        <v>193.5210447715518</v>
      </c>
      <c r="F50" s="10">
        <f t="shared" si="9"/>
        <v>178.17937219078291</v>
      </c>
    </row>
    <row r="51" spans="1:6" x14ac:dyDescent="0.2">
      <c r="A51" s="1">
        <v>44</v>
      </c>
      <c r="B51" s="10">
        <f t="shared" si="5"/>
        <v>199.99786014382875</v>
      </c>
      <c r="C51" s="10">
        <f t="shared" si="6"/>
        <v>199.99999974174486</v>
      </c>
      <c r="D51" s="10">
        <f t="shared" si="7"/>
        <v>200.0490989596172</v>
      </c>
      <c r="E51" s="10">
        <f t="shared" si="8"/>
        <v>195.24485413104816</v>
      </c>
      <c r="F51" s="10">
        <f t="shared" si="9"/>
        <v>164.96360605117692</v>
      </c>
    </row>
    <row r="52" spans="1:6" x14ac:dyDescent="0.2">
      <c r="A52" s="1">
        <v>45</v>
      </c>
      <c r="B52" s="10">
        <f t="shared" ref="B52:B87" si="10">B51+B51*$B$1*(1-B51/$B$2)</f>
        <v>199.99850209381165</v>
      </c>
      <c r="C52" s="10">
        <f t="shared" ref="C52:C87" si="11">C51+C51*$B$1*(1-C50/$B$2)</f>
        <v>199.9999996833987</v>
      </c>
      <c r="D52" s="10">
        <f t="shared" ref="D52:D87" si="12">D51+D51*$B$1*(1-D49/$B$2)</f>
        <v>200.05897250816631</v>
      </c>
      <c r="E52" s="10">
        <f t="shared" ref="E52:E87" si="13">E51+E51*$B$1*(1-E48/$B$2)</f>
        <v>197.38639337512322</v>
      </c>
      <c r="F52" s="10">
        <f t="shared" ref="F52:F87" si="14">F51+F51*$B$1*(1-F47/$B$2)</f>
        <v>156.56927936249912</v>
      </c>
    </row>
    <row r="53" spans="1:6" x14ac:dyDescent="0.2">
      <c r="A53" s="1">
        <v>46</v>
      </c>
      <c r="B53" s="10">
        <f t="shared" si="10"/>
        <v>199.99895146230259</v>
      </c>
      <c r="C53" s="10">
        <f t="shared" si="11"/>
        <v>199.99999976087526</v>
      </c>
      <c r="D53" s="10">
        <f t="shared" si="12"/>
        <v>200.05332594290476</v>
      </c>
      <c r="E53" s="10">
        <f t="shared" si="13"/>
        <v>199.58647692839969</v>
      </c>
      <c r="F53" s="10">
        <f t="shared" si="14"/>
        <v>153.07329366164109</v>
      </c>
    </row>
    <row r="54" spans="1:6" x14ac:dyDescent="0.2">
      <c r="A54" s="1">
        <v>47</v>
      </c>
      <c r="B54" s="10">
        <f t="shared" si="10"/>
        <v>199.99926602196265</v>
      </c>
      <c r="C54" s="10">
        <f t="shared" si="11"/>
        <v>199.99999985585563</v>
      </c>
      <c r="D54" s="10">
        <f t="shared" si="12"/>
        <v>200.03859232764714</v>
      </c>
      <c r="E54" s="10">
        <f t="shared" si="13"/>
        <v>201.52614470073391</v>
      </c>
      <c r="F54" s="10">
        <f t="shared" si="14"/>
        <v>154.12692838820612</v>
      </c>
    </row>
    <row r="55" spans="1:6" x14ac:dyDescent="0.2">
      <c r="A55" s="1">
        <v>48</v>
      </c>
      <c r="B55" s="10">
        <f t="shared" si="10"/>
        <v>199.99948621456576</v>
      </c>
      <c r="C55" s="10">
        <f t="shared" si="11"/>
        <v>199.99999992759305</v>
      </c>
      <c r="D55" s="10">
        <f t="shared" si="12"/>
        <v>200.02089716136771</v>
      </c>
      <c r="E55" s="10">
        <f t="shared" si="13"/>
        <v>202.96357402242313</v>
      </c>
      <c r="F55" s="10">
        <f t="shared" si="14"/>
        <v>159.17164789781148</v>
      </c>
    </row>
    <row r="56" spans="1:6" x14ac:dyDescent="0.2">
      <c r="A56" s="1">
        <v>49</v>
      </c>
      <c r="B56" s="10">
        <f t="shared" si="10"/>
        <v>199.99964034980007</v>
      </c>
      <c r="C56" s="10">
        <f t="shared" si="11"/>
        <v>199.99999997083637</v>
      </c>
      <c r="D56" s="10">
        <f t="shared" si="12"/>
        <v>200.00489770695503</v>
      </c>
      <c r="E56" s="10">
        <f t="shared" si="13"/>
        <v>203.75927443493364</v>
      </c>
      <c r="F56" s="10">
        <f t="shared" si="14"/>
        <v>167.5368487396581</v>
      </c>
    </row>
    <row r="57" spans="1:6" x14ac:dyDescent="0.2">
      <c r="A57" s="1">
        <v>50</v>
      </c>
      <c r="B57" s="10">
        <f t="shared" si="10"/>
        <v>199.99974824466602</v>
      </c>
      <c r="C57" s="10">
        <f t="shared" si="11"/>
        <v>199.99999999255846</v>
      </c>
      <c r="D57" s="10">
        <f t="shared" si="12"/>
        <v>199.99331972514003</v>
      </c>
      <c r="E57" s="10">
        <f t="shared" si="13"/>
        <v>203.88566317648073</v>
      </c>
      <c r="F57" s="10">
        <f t="shared" si="14"/>
        <v>178.4512178508071</v>
      </c>
    </row>
    <row r="58" spans="1:6" x14ac:dyDescent="0.2">
      <c r="A58" s="1">
        <v>51</v>
      </c>
      <c r="B58" s="10">
        <f t="shared" si="10"/>
        <v>199.99982377117115</v>
      </c>
      <c r="C58" s="10">
        <f t="shared" si="11"/>
        <v>200.00000000130754</v>
      </c>
      <c r="D58" s="10">
        <f t="shared" si="12"/>
        <v>199.98705078612787</v>
      </c>
      <c r="E58" s="10">
        <f t="shared" si="13"/>
        <v>203.41892463986213</v>
      </c>
      <c r="F58" s="10">
        <f t="shared" si="14"/>
        <v>191.01240969451811</v>
      </c>
    </row>
    <row r="59" spans="1:6" x14ac:dyDescent="0.2">
      <c r="A59" s="1">
        <v>52</v>
      </c>
      <c r="B59" s="10">
        <f t="shared" si="10"/>
        <v>199.99987663977322</v>
      </c>
      <c r="C59" s="10">
        <f t="shared" si="11"/>
        <v>200.00000000354001</v>
      </c>
      <c r="D59" s="10">
        <f t="shared" si="12"/>
        <v>199.98558156917355</v>
      </c>
      <c r="E59" s="10">
        <f t="shared" si="13"/>
        <v>202.51465407876421</v>
      </c>
      <c r="F59" s="10">
        <f t="shared" si="14"/>
        <v>204.15589861750502</v>
      </c>
    </row>
    <row r="60" spans="1:6" x14ac:dyDescent="0.2">
      <c r="A60" s="1">
        <v>53</v>
      </c>
      <c r="B60" s="10">
        <f t="shared" si="10"/>
        <v>199.99991364781843</v>
      </c>
      <c r="C60" s="10">
        <f t="shared" si="11"/>
        <v>200.00000000314776</v>
      </c>
      <c r="D60" s="10">
        <f t="shared" si="12"/>
        <v>199.98758550715291</v>
      </c>
      <c r="E60" s="10">
        <f t="shared" si="13"/>
        <v>201.37269183609763</v>
      </c>
      <c r="F60" s="10">
        <f t="shared" si="14"/>
        <v>216.6589219862463</v>
      </c>
    </row>
    <row r="61" spans="1:6" x14ac:dyDescent="0.2">
      <c r="A61" s="1">
        <v>54</v>
      </c>
      <c r="B61" s="10">
        <f t="shared" si="10"/>
        <v>199.9999395534617</v>
      </c>
      <c r="C61" s="10">
        <f t="shared" si="11"/>
        <v>200.00000000208576</v>
      </c>
      <c r="D61" s="10">
        <f t="shared" si="12"/>
        <v>199.99147003017768</v>
      </c>
      <c r="E61" s="10">
        <f t="shared" si="13"/>
        <v>200.19899215597314</v>
      </c>
      <c r="F61" s="10">
        <f t="shared" si="14"/>
        <v>227.2090690207595</v>
      </c>
    </row>
    <row r="62" spans="1:6" x14ac:dyDescent="0.2">
      <c r="A62" s="1">
        <v>55</v>
      </c>
      <c r="B62" s="10">
        <f t="shared" si="10"/>
        <v>199.99995768741772</v>
      </c>
      <c r="C62" s="10">
        <f t="shared" si="11"/>
        <v>200.00000000114144</v>
      </c>
      <c r="D62" s="10">
        <f t="shared" si="12"/>
        <v>199.99579537494245</v>
      </c>
      <c r="E62" s="10">
        <f t="shared" si="13"/>
        <v>199.17229425523672</v>
      </c>
      <c r="F62" s="10">
        <f t="shared" si="14"/>
        <v>234.55318711673343</v>
      </c>
    </row>
    <row r="63" spans="1:6" x14ac:dyDescent="0.2">
      <c r="A63" s="1">
        <v>56</v>
      </c>
      <c r="B63" s="10">
        <f t="shared" si="10"/>
        <v>199.99997038118971</v>
      </c>
      <c r="C63" s="10">
        <f t="shared" si="11"/>
        <v>200.00000000051571</v>
      </c>
      <c r="D63" s="10">
        <f t="shared" si="12"/>
        <v>199.99951964449914</v>
      </c>
      <c r="E63" s="10">
        <f t="shared" si="13"/>
        <v>198.42102012204808</v>
      </c>
      <c r="F63" s="10">
        <f t="shared" si="14"/>
        <v>237.71528904270878</v>
      </c>
    </row>
    <row r="64" spans="1:6" x14ac:dyDescent="0.2">
      <c r="A64" s="1">
        <v>57</v>
      </c>
      <c r="B64" s="10">
        <f t="shared" si="10"/>
        <v>199.99997926683147</v>
      </c>
      <c r="C64" s="10">
        <f t="shared" si="11"/>
        <v>200.00000000017329</v>
      </c>
      <c r="D64" s="10">
        <f t="shared" si="12"/>
        <v>200.00207862929972</v>
      </c>
      <c r="E64" s="10">
        <f t="shared" si="13"/>
        <v>198.01246375040054</v>
      </c>
      <c r="F64" s="10">
        <f t="shared" si="14"/>
        <v>236.23340808107017</v>
      </c>
    </row>
    <row r="65" spans="1:6" x14ac:dyDescent="0.2">
      <c r="A65" s="1">
        <v>58</v>
      </c>
      <c r="B65" s="10">
        <f t="shared" si="10"/>
        <v>199.99998548678138</v>
      </c>
      <c r="C65" s="10">
        <f t="shared" si="11"/>
        <v>200.00000000001856</v>
      </c>
      <c r="D65" s="10">
        <f t="shared" si="12"/>
        <v>200.00334002992676</v>
      </c>
      <c r="E65" s="10">
        <f t="shared" si="13"/>
        <v>197.95335935979367</v>
      </c>
      <c r="F65" s="10">
        <f t="shared" si="14"/>
        <v>230.33031720741872</v>
      </c>
    </row>
    <row r="66" spans="1:6" x14ac:dyDescent="0.2">
      <c r="A66" s="1">
        <v>59</v>
      </c>
      <c r="B66" s="10">
        <f t="shared" si="10"/>
        <v>199.99998984074665</v>
      </c>
      <c r="C66" s="10">
        <f t="shared" si="11"/>
        <v>199.99999999996658</v>
      </c>
      <c r="D66" s="10">
        <f t="shared" si="12"/>
        <v>200.00348413898362</v>
      </c>
      <c r="E66" s="10">
        <f t="shared" si="13"/>
        <v>198.19913005889961</v>
      </c>
      <c r="F66" s="10">
        <f t="shared" si="14"/>
        <v>220.9297069597136</v>
      </c>
    </row>
    <row r="67" spans="1:6" x14ac:dyDescent="0.2">
      <c r="A67" s="1">
        <v>60</v>
      </c>
      <c r="B67" s="10">
        <f t="shared" si="10"/>
        <v>199.99999288852251</v>
      </c>
      <c r="C67" s="10">
        <f t="shared" si="11"/>
        <v>199.99999999996101</v>
      </c>
      <c r="D67" s="10">
        <f t="shared" si="12"/>
        <v>200.00286053933036</v>
      </c>
      <c r="E67" s="10">
        <f t="shared" si="13"/>
        <v>198.66855871618549</v>
      </c>
      <c r="F67" s="10">
        <f t="shared" si="14"/>
        <v>209.47896870337752</v>
      </c>
    </row>
    <row r="68" spans="1:6" x14ac:dyDescent="0.2">
      <c r="A68" s="1">
        <v>61</v>
      </c>
      <c r="B68" s="10">
        <f t="shared" si="10"/>
        <v>199.99999502196567</v>
      </c>
      <c r="C68" s="10">
        <f t="shared" si="11"/>
        <v>199.99999999997104</v>
      </c>
      <c r="D68" s="10">
        <f t="shared" si="12"/>
        <v>200.00185851602089</v>
      </c>
      <c r="E68" s="10">
        <f t="shared" si="13"/>
        <v>199.26085015934163</v>
      </c>
      <c r="F68" s="10">
        <f t="shared" si="14"/>
        <v>197.62812892385287</v>
      </c>
    </row>
    <row r="69" spans="1:6" x14ac:dyDescent="0.2">
      <c r="A69" s="1">
        <v>62</v>
      </c>
      <c r="B69" s="10">
        <f t="shared" si="10"/>
        <v>199.99999651537593</v>
      </c>
      <c r="C69" s="10">
        <f t="shared" si="11"/>
        <v>199.99999999998275</v>
      </c>
      <c r="D69" s="10">
        <f t="shared" si="12"/>
        <v>200.00081326461282</v>
      </c>
      <c r="E69" s="10">
        <f t="shared" si="13"/>
        <v>199.87257319024889</v>
      </c>
      <c r="F69" s="10">
        <f t="shared" si="14"/>
        <v>186.88701795845842</v>
      </c>
    </row>
    <row r="70" spans="1:6" x14ac:dyDescent="0.2">
      <c r="A70" s="1">
        <v>63</v>
      </c>
      <c r="B70" s="10">
        <f t="shared" si="10"/>
        <v>199.99999756076312</v>
      </c>
      <c r="C70" s="10">
        <f t="shared" si="11"/>
        <v>199.99999999999145</v>
      </c>
      <c r="D70" s="10">
        <f t="shared" si="12"/>
        <v>199.99995509932415</v>
      </c>
      <c r="E70" s="10">
        <f t="shared" si="13"/>
        <v>200.41248995391194</v>
      </c>
      <c r="F70" s="10">
        <f t="shared" si="14"/>
        <v>178.38450415351551</v>
      </c>
    </row>
    <row r="71" spans="1:6" x14ac:dyDescent="0.2">
      <c r="A71" s="1">
        <v>64</v>
      </c>
      <c r="B71" s="10">
        <f t="shared" si="10"/>
        <v>199.99999829253417</v>
      </c>
      <c r="C71" s="10">
        <f t="shared" si="11"/>
        <v>199.99999999999662</v>
      </c>
      <c r="D71" s="10">
        <f t="shared" si="12"/>
        <v>199.99939754464305</v>
      </c>
      <c r="E71" s="10">
        <f t="shared" si="13"/>
        <v>200.812746148287</v>
      </c>
      <c r="F71" s="10">
        <f t="shared" si="14"/>
        <v>172.78420105638517</v>
      </c>
    </row>
    <row r="72" spans="1:6" x14ac:dyDescent="0.2">
      <c r="A72" s="1">
        <v>65</v>
      </c>
      <c r="B72" s="10">
        <f t="shared" si="10"/>
        <v>199.99999880477392</v>
      </c>
      <c r="C72" s="10">
        <f t="shared" si="11"/>
        <v>199.99999999999918</v>
      </c>
      <c r="D72" s="10">
        <f t="shared" si="12"/>
        <v>199.99915356599413</v>
      </c>
      <c r="E72" s="10">
        <f t="shared" si="13"/>
        <v>201.03539221226353</v>
      </c>
      <c r="F72" s="10">
        <f t="shared" si="14"/>
        <v>170.32747700500784</v>
      </c>
    </row>
    <row r="73" spans="1:6" x14ac:dyDescent="0.2">
      <c r="A73" s="1">
        <v>66</v>
      </c>
      <c r="B73" s="10">
        <f t="shared" si="10"/>
        <v>199.99999916334176</v>
      </c>
      <c r="C73" s="10">
        <f t="shared" si="11"/>
        <v>200.0000000000002</v>
      </c>
      <c r="D73" s="10">
        <f t="shared" si="12"/>
        <v>199.99916703613988</v>
      </c>
      <c r="E73" s="10">
        <f t="shared" si="13"/>
        <v>201.07381816027853</v>
      </c>
      <c r="F73" s="10">
        <f t="shared" si="14"/>
        <v>170.93346922927978</v>
      </c>
    </row>
    <row r="74" spans="1:6" x14ac:dyDescent="0.2">
      <c r="A74" s="1">
        <v>67</v>
      </c>
      <c r="B74" s="10">
        <f t="shared" si="10"/>
        <v>199.99999941433924</v>
      </c>
      <c r="C74" s="10">
        <f t="shared" si="11"/>
        <v>200.00000000000045</v>
      </c>
      <c r="D74" s="10">
        <f t="shared" si="12"/>
        <v>199.99934777199422</v>
      </c>
      <c r="E74" s="10">
        <f t="shared" si="13"/>
        <v>200.94940676529978</v>
      </c>
      <c r="F74" s="10">
        <f t="shared" si="14"/>
        <v>174.29564049773271</v>
      </c>
    </row>
    <row r="75" spans="1:6" x14ac:dyDescent="0.2">
      <c r="A75" s="1">
        <v>68</v>
      </c>
      <c r="B75" s="10">
        <f t="shared" si="10"/>
        <v>199.99999959003748</v>
      </c>
      <c r="C75" s="10">
        <f t="shared" si="11"/>
        <v>200.0000000000004</v>
      </c>
      <c r="D75" s="10">
        <f t="shared" si="12"/>
        <v>199.99960170136788</v>
      </c>
      <c r="E75" s="10">
        <f t="shared" si="13"/>
        <v>200.70442548077619</v>
      </c>
      <c r="F75" s="10">
        <f t="shared" si="14"/>
        <v>179.94687053759134</v>
      </c>
    </row>
    <row r="76" spans="1:6" x14ac:dyDescent="0.2">
      <c r="A76" s="1">
        <v>69</v>
      </c>
      <c r="B76" s="10">
        <f t="shared" si="10"/>
        <v>199.99999971302623</v>
      </c>
      <c r="C76" s="10">
        <f t="shared" si="11"/>
        <v>200.00000000000026</v>
      </c>
      <c r="D76" s="10">
        <f t="shared" si="12"/>
        <v>199.99985159002827</v>
      </c>
      <c r="E76" s="10">
        <f t="shared" si="13"/>
        <v>200.39271378211177</v>
      </c>
      <c r="F76" s="10">
        <f t="shared" si="14"/>
        <v>187.29296731121701</v>
      </c>
    </row>
    <row r="77" spans="1:6" x14ac:dyDescent="0.2">
      <c r="A77" s="1">
        <v>70</v>
      </c>
      <c r="B77" s="10">
        <f t="shared" si="10"/>
        <v>199.99999979911837</v>
      </c>
      <c r="C77" s="10">
        <f t="shared" si="11"/>
        <v>200.00000000000014</v>
      </c>
      <c r="D77" s="10">
        <f t="shared" si="12"/>
        <v>200.00004725828481</v>
      </c>
      <c r="E77" s="10">
        <f t="shared" si="13"/>
        <v>200.06993577924169</v>
      </c>
      <c r="F77" s="10">
        <f t="shared" si="14"/>
        <v>195.62914963023061</v>
      </c>
    </row>
    <row r="78" spans="1:6" x14ac:dyDescent="0.2">
      <c r="A78" s="1">
        <v>71</v>
      </c>
      <c r="B78" s="10">
        <f t="shared" si="10"/>
        <v>199.99999985938285</v>
      </c>
      <c r="C78" s="10">
        <f t="shared" si="11"/>
        <v>200.00000000000006</v>
      </c>
      <c r="D78" s="10">
        <f t="shared" si="12"/>
        <v>200.00016674790268</v>
      </c>
      <c r="E78" s="10">
        <f t="shared" si="13"/>
        <v>199.78501415339883</v>
      </c>
      <c r="F78" s="10">
        <f t="shared" si="14"/>
        <v>204.15854067629601</v>
      </c>
    </row>
    <row r="79" spans="1:6" x14ac:dyDescent="0.2">
      <c r="A79" s="1">
        <v>72</v>
      </c>
      <c r="B79" s="10">
        <f t="shared" si="10"/>
        <v>199.999999901568</v>
      </c>
      <c r="C79" s="10">
        <f t="shared" si="11"/>
        <v>200.00000000000003</v>
      </c>
      <c r="D79" s="10">
        <f t="shared" si="12"/>
        <v>200.00021127093132</v>
      </c>
      <c r="E79" s="10">
        <f t="shared" si="13"/>
        <v>199.5739136714285</v>
      </c>
      <c r="F79" s="10">
        <f t="shared" si="14"/>
        <v>212.03018746379868</v>
      </c>
    </row>
    <row r="80" spans="1:6" x14ac:dyDescent="0.2">
      <c r="A80" s="1">
        <v>73</v>
      </c>
      <c r="B80" s="10">
        <f t="shared" si="10"/>
        <v>199.99999993109759</v>
      </c>
      <c r="C80" s="10">
        <f t="shared" si="11"/>
        <v>200.00000000000003</v>
      </c>
      <c r="D80" s="10">
        <f t="shared" si="12"/>
        <v>200.0001970934309</v>
      </c>
      <c r="E80" s="10">
        <f t="shared" si="13"/>
        <v>199.45635053175536</v>
      </c>
      <c r="F80" s="10">
        <f t="shared" si="14"/>
        <v>218.40799066252418</v>
      </c>
    </row>
    <row r="81" spans="1:6" x14ac:dyDescent="0.2">
      <c r="A81" s="1">
        <v>74</v>
      </c>
      <c r="B81" s="10">
        <f t="shared" si="10"/>
        <v>199.9999999517683</v>
      </c>
      <c r="C81" s="10">
        <f t="shared" si="11"/>
        <v>200.00000000000003</v>
      </c>
      <c r="D81" s="10">
        <f t="shared" si="12"/>
        <v>200.00014706901081</v>
      </c>
      <c r="E81" s="10">
        <f t="shared" si="13"/>
        <v>199.43542682880664</v>
      </c>
      <c r="F81" s="10">
        <f t="shared" si="14"/>
        <v>222.57096687778434</v>
      </c>
    </row>
    <row r="82" spans="1:6" x14ac:dyDescent="0.2">
      <c r="A82" s="1">
        <v>75</v>
      </c>
      <c r="B82" s="10">
        <f t="shared" si="10"/>
        <v>199.99999996623782</v>
      </c>
      <c r="C82" s="10">
        <f t="shared" si="11"/>
        <v>200.00000000000003</v>
      </c>
      <c r="D82" s="10">
        <f t="shared" si="12"/>
        <v>200.00008368768479</v>
      </c>
      <c r="E82" s="10">
        <f t="shared" si="13"/>
        <v>199.49974051992521</v>
      </c>
      <c r="F82" s="10">
        <f t="shared" si="14"/>
        <v>224.03020346710088</v>
      </c>
    </row>
    <row r="83" spans="1:6" x14ac:dyDescent="0.2">
      <c r="A83" s="1">
        <v>76</v>
      </c>
      <c r="B83" s="10">
        <f t="shared" si="10"/>
        <v>199.99999997636647</v>
      </c>
      <c r="C83" s="10">
        <f t="shared" si="11"/>
        <v>200.00000000000003</v>
      </c>
      <c r="D83" s="10">
        <f t="shared" si="12"/>
        <v>200.00002455963079</v>
      </c>
      <c r="E83" s="10">
        <f t="shared" si="13"/>
        <v>199.62724668790887</v>
      </c>
      <c r="F83" s="10">
        <f t="shared" si="14"/>
        <v>222.63274539634565</v>
      </c>
    </row>
    <row r="84" spans="1:6" x14ac:dyDescent="0.2">
      <c r="A84" s="1">
        <v>77</v>
      </c>
      <c r="B84" s="10">
        <f t="shared" si="10"/>
        <v>199.99999998345652</v>
      </c>
      <c r="C84" s="10">
        <f t="shared" si="11"/>
        <v>200.00000000000003</v>
      </c>
      <c r="D84" s="10">
        <f t="shared" si="12"/>
        <v>199.99998043892214</v>
      </c>
      <c r="E84" s="10">
        <f t="shared" si="13"/>
        <v>199.79003755767241</v>
      </c>
      <c r="F84" s="10">
        <f t="shared" si="14"/>
        <v>218.61527490229835</v>
      </c>
    </row>
    <row r="85" spans="1:6" x14ac:dyDescent="0.2">
      <c r="A85" s="1">
        <v>78</v>
      </c>
      <c r="B85" s="10">
        <f t="shared" si="10"/>
        <v>199.99999998841957</v>
      </c>
      <c r="C85" s="10">
        <f t="shared" si="11"/>
        <v>200.00000000000003</v>
      </c>
      <c r="D85" s="10">
        <f t="shared" si="12"/>
        <v>199.99995533261915</v>
      </c>
      <c r="E85" s="10">
        <f t="shared" si="13"/>
        <v>199.95923170028757</v>
      </c>
      <c r="F85" s="10">
        <f t="shared" si="14"/>
        <v>212.57887299366837</v>
      </c>
    </row>
    <row r="86" spans="1:6" x14ac:dyDescent="0.2">
      <c r="A86" s="1">
        <v>79</v>
      </c>
      <c r="B86" s="10">
        <f t="shared" si="10"/>
        <v>199.9999999918937</v>
      </c>
      <c r="C86" s="10">
        <f t="shared" si="11"/>
        <v>200.00000000000003</v>
      </c>
      <c r="D86" s="10">
        <f t="shared" si="12"/>
        <v>199.99994796473158</v>
      </c>
      <c r="E86" s="10">
        <f t="shared" si="13"/>
        <v>200.10927895221738</v>
      </c>
      <c r="F86" s="10">
        <f t="shared" si="14"/>
        <v>205.38170694178314</v>
      </c>
    </row>
    <row r="87" spans="1:6" x14ac:dyDescent="0.2">
      <c r="A87" s="1">
        <v>80</v>
      </c>
      <c r="B87" s="10">
        <f t="shared" si="10"/>
        <v>199.99999999432558</v>
      </c>
      <c r="C87" s="10">
        <f t="shared" si="11"/>
        <v>200.00000000000003</v>
      </c>
      <c r="D87" s="10">
        <f t="shared" si="12"/>
        <v>199.99995383305341</v>
      </c>
      <c r="E87" s="10">
        <f t="shared" si="13"/>
        <v>200.22116604698181</v>
      </c>
      <c r="F87" s="10">
        <f t="shared" si="14"/>
        <v>197.97866063243583</v>
      </c>
    </row>
    <row r="88" spans="1:6" x14ac:dyDescent="0.2">
      <c r="B88" s="10"/>
      <c r="C88" s="10"/>
      <c r="D88" s="10"/>
      <c r="E88" s="10"/>
      <c r="F88" s="10"/>
    </row>
    <row r="89" spans="1:6" x14ac:dyDescent="0.2">
      <c r="B89" s="10"/>
      <c r="C89" s="10"/>
      <c r="D89" s="10"/>
      <c r="E89" s="10"/>
      <c r="F89" s="10"/>
    </row>
    <row r="90" spans="1:6" x14ac:dyDescent="0.2">
      <c r="B90" s="10"/>
      <c r="C90" s="10"/>
      <c r="D90" s="10"/>
      <c r="E90" s="10"/>
      <c r="F90" s="10"/>
    </row>
    <row r="91" spans="1:6" x14ac:dyDescent="0.2">
      <c r="B91" s="10"/>
      <c r="C91" s="10"/>
      <c r="D91" s="10"/>
      <c r="E91" s="10"/>
      <c r="F91" s="10"/>
    </row>
    <row r="92" spans="1:6" x14ac:dyDescent="0.2">
      <c r="B92" s="10"/>
      <c r="C92" s="10"/>
      <c r="D92" s="10"/>
      <c r="E92" s="10"/>
      <c r="F92" s="10"/>
    </row>
    <row r="93" spans="1:6" x14ac:dyDescent="0.2">
      <c r="B93" s="10"/>
      <c r="C93" s="10"/>
      <c r="D93" s="10"/>
      <c r="E93" s="10"/>
      <c r="F93" s="10"/>
    </row>
    <row r="94" spans="1:6" x14ac:dyDescent="0.2">
      <c r="B94" s="10"/>
      <c r="C94" s="10"/>
      <c r="D94" s="10"/>
      <c r="E94" s="10"/>
      <c r="F94" s="10"/>
    </row>
    <row r="95" spans="1:6" x14ac:dyDescent="0.2">
      <c r="B95" s="10"/>
      <c r="C95" s="10"/>
      <c r="D95" s="10"/>
      <c r="E95" s="10"/>
      <c r="F95" s="10"/>
    </row>
    <row r="96" spans="1:6" x14ac:dyDescent="0.2">
      <c r="B96" s="10"/>
      <c r="C96" s="10"/>
      <c r="D96" s="10"/>
      <c r="E96" s="10"/>
      <c r="F96" s="10"/>
    </row>
    <row r="97" spans="2:6" x14ac:dyDescent="0.2">
      <c r="B97" s="10"/>
      <c r="C97" s="10"/>
      <c r="D97" s="10"/>
      <c r="E97" s="10"/>
      <c r="F97" s="10"/>
    </row>
    <row r="98" spans="2:6" x14ac:dyDescent="0.2">
      <c r="B98" s="10"/>
      <c r="C98" s="10"/>
      <c r="D98" s="10"/>
      <c r="E98" s="10"/>
      <c r="F98" s="10"/>
    </row>
    <row r="99" spans="2:6" x14ac:dyDescent="0.2">
      <c r="B99" s="10"/>
      <c r="C99" s="10"/>
      <c r="D99" s="10"/>
      <c r="E99" s="10"/>
      <c r="F99" s="10"/>
    </row>
    <row r="100" spans="2:6" x14ac:dyDescent="0.2">
      <c r="B100" s="10"/>
      <c r="C100" s="10"/>
      <c r="D100" s="10"/>
      <c r="E100" s="10"/>
      <c r="F100" s="10"/>
    </row>
    <row r="101" spans="2:6" x14ac:dyDescent="0.2">
      <c r="B101" s="10"/>
      <c r="C101" s="10"/>
      <c r="D101" s="10"/>
      <c r="E101" s="10"/>
      <c r="F101" s="10"/>
    </row>
    <row r="102" spans="2:6" x14ac:dyDescent="0.2">
      <c r="B102" s="10"/>
      <c r="C102" s="10"/>
      <c r="D102" s="10"/>
      <c r="E102" s="10"/>
      <c r="F102" s="10"/>
    </row>
    <row r="103" spans="2:6" x14ac:dyDescent="0.2">
      <c r="B103" s="10"/>
      <c r="C103" s="10"/>
      <c r="D103" s="10"/>
      <c r="E103" s="10"/>
      <c r="F103" s="10"/>
    </row>
    <row r="104" spans="2:6" x14ac:dyDescent="0.2">
      <c r="B104" s="10"/>
      <c r="C104" s="10"/>
      <c r="D104" s="10"/>
      <c r="E104" s="10"/>
      <c r="F104" s="10"/>
    </row>
    <row r="105" spans="2:6" x14ac:dyDescent="0.2">
      <c r="B105" s="10"/>
      <c r="C105" s="10"/>
      <c r="D105" s="10"/>
      <c r="E105" s="10"/>
      <c r="F105" s="10"/>
    </row>
    <row r="106" spans="2:6" x14ac:dyDescent="0.2">
      <c r="B106" s="10"/>
      <c r="C106" s="10"/>
      <c r="D106" s="10"/>
      <c r="E106" s="10"/>
      <c r="F106" s="10"/>
    </row>
    <row r="107" spans="2:6" x14ac:dyDescent="0.2">
      <c r="B107" s="10"/>
      <c r="C107" s="10"/>
      <c r="D107" s="10"/>
      <c r="E107" s="10"/>
      <c r="F107" s="10"/>
    </row>
  </sheetData>
  <mergeCells count="1">
    <mergeCell ref="B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README</vt:lpstr>
      <vt:lpstr>Prob 1</vt:lpstr>
      <vt:lpstr>Prob 2 warblers</vt:lpstr>
      <vt:lpstr>Prob 3 deer</vt:lpstr>
      <vt:lpstr>Prob 5 theta</vt:lpstr>
      <vt:lpstr>prob 6 delayed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Vucetich</dc:creator>
  <cp:lastModifiedBy>Author2</cp:lastModifiedBy>
  <dcterms:created xsi:type="dcterms:W3CDTF">2021-08-22T17:52:10Z</dcterms:created>
  <dcterms:modified xsi:type="dcterms:W3CDTF">2024-07-08T15:23:16Z</dcterms:modified>
</cp:coreProperties>
</file>